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#SUPT'S MEMOS\#2022\07-22-22\"/>
    </mc:Choice>
  </mc:AlternateContent>
  <bookViews>
    <workbookView xWindow="0" yWindow="0" windowWidth="19160" windowHeight="6870"/>
  </bookViews>
  <sheets>
    <sheet name="Part B 611 Final Allocation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7" i="1" l="1"/>
  <c r="E149" i="1"/>
  <c r="D149" i="1"/>
  <c r="C149" i="1"/>
  <c r="B149" i="1"/>
  <c r="F146" i="1"/>
  <c r="A146" i="1"/>
  <c r="F145" i="1"/>
  <c r="A145" i="1"/>
  <c r="F144" i="1"/>
  <c r="A144" i="1"/>
  <c r="F143" i="1"/>
  <c r="A143" i="1"/>
  <c r="F141" i="1"/>
  <c r="A141" i="1"/>
  <c r="F140" i="1"/>
  <c r="A140" i="1"/>
  <c r="F138" i="1"/>
  <c r="A138" i="1"/>
  <c r="F137" i="1"/>
  <c r="A137" i="1"/>
  <c r="F135" i="1"/>
  <c r="A135" i="1"/>
  <c r="F134" i="1"/>
  <c r="A134" i="1"/>
  <c r="F133" i="1"/>
  <c r="A133" i="1"/>
  <c r="F132" i="1"/>
  <c r="A132" i="1"/>
  <c r="F131" i="1"/>
  <c r="A131" i="1"/>
  <c r="F130" i="1"/>
  <c r="A130" i="1"/>
  <c r="F129" i="1"/>
  <c r="A129" i="1"/>
  <c r="F128" i="1"/>
  <c r="A128" i="1"/>
  <c r="F127" i="1"/>
  <c r="A127" i="1"/>
  <c r="F126" i="1"/>
  <c r="A126" i="1"/>
  <c r="F125" i="1"/>
  <c r="A125" i="1"/>
  <c r="F124" i="1"/>
  <c r="A124" i="1"/>
  <c r="F123" i="1"/>
  <c r="A123" i="1"/>
  <c r="F122" i="1"/>
  <c r="A122" i="1"/>
  <c r="F121" i="1"/>
  <c r="A121" i="1"/>
  <c r="F120" i="1"/>
  <c r="A120" i="1"/>
  <c r="F119" i="1"/>
  <c r="A119" i="1"/>
  <c r="F118" i="1"/>
  <c r="A118" i="1"/>
  <c r="F117" i="1"/>
  <c r="A117" i="1"/>
  <c r="F116" i="1"/>
  <c r="A116" i="1"/>
  <c r="F115" i="1"/>
  <c r="A115" i="1"/>
  <c r="F114" i="1"/>
  <c r="A114" i="1"/>
  <c r="F113" i="1"/>
  <c r="A113" i="1"/>
  <c r="F112" i="1"/>
  <c r="A112" i="1"/>
  <c r="F111" i="1"/>
  <c r="A111" i="1"/>
  <c r="F110" i="1"/>
  <c r="A110" i="1"/>
  <c r="F109" i="1"/>
  <c r="A109" i="1"/>
  <c r="F108" i="1"/>
  <c r="A108" i="1"/>
  <c r="F107" i="1"/>
  <c r="A107" i="1"/>
  <c r="F106" i="1"/>
  <c r="F105" i="1"/>
  <c r="A105" i="1"/>
  <c r="F104" i="1"/>
  <c r="A104" i="1"/>
  <c r="F103" i="1"/>
  <c r="A103" i="1"/>
  <c r="F102" i="1"/>
  <c r="A102" i="1"/>
  <c r="F101" i="1"/>
  <c r="A101" i="1"/>
  <c r="F100" i="1"/>
  <c r="A100" i="1"/>
  <c r="F98" i="1"/>
  <c r="A98" i="1"/>
  <c r="F97" i="1"/>
  <c r="A97" i="1"/>
  <c r="F96" i="1"/>
  <c r="A96" i="1"/>
  <c r="F95" i="1"/>
  <c r="A95" i="1"/>
  <c r="F94" i="1"/>
  <c r="A94" i="1"/>
  <c r="F93" i="1"/>
  <c r="A93" i="1"/>
  <c r="F92" i="1"/>
  <c r="A92" i="1"/>
  <c r="F91" i="1"/>
  <c r="A91" i="1"/>
  <c r="F90" i="1"/>
  <c r="A90" i="1"/>
  <c r="F89" i="1"/>
  <c r="A89" i="1"/>
  <c r="F88" i="1"/>
  <c r="A88" i="1"/>
  <c r="F87" i="1"/>
  <c r="A87" i="1"/>
  <c r="F86" i="1"/>
  <c r="A86" i="1"/>
  <c r="F85" i="1"/>
  <c r="A85" i="1"/>
  <c r="F84" i="1"/>
  <c r="A84" i="1"/>
  <c r="F83" i="1"/>
  <c r="A83" i="1"/>
  <c r="F82" i="1"/>
  <c r="A82" i="1"/>
  <c r="F81" i="1"/>
  <c r="A81" i="1"/>
  <c r="F80" i="1"/>
  <c r="A80" i="1"/>
  <c r="F79" i="1"/>
  <c r="A79" i="1"/>
  <c r="F78" i="1"/>
  <c r="A78" i="1"/>
  <c r="F77" i="1"/>
  <c r="A77" i="1"/>
  <c r="F76" i="1"/>
  <c r="A76" i="1"/>
  <c r="F75" i="1"/>
  <c r="A75" i="1"/>
  <c r="F74" i="1"/>
  <c r="A74" i="1"/>
  <c r="F73" i="1"/>
  <c r="A73" i="1"/>
  <c r="F72" i="1"/>
  <c r="A72" i="1"/>
  <c r="F71" i="1"/>
  <c r="A71" i="1"/>
  <c r="F70" i="1"/>
  <c r="A70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7" i="1"/>
  <c r="A47" i="1"/>
  <c r="F46" i="1"/>
  <c r="A46" i="1"/>
  <c r="F45" i="1"/>
  <c r="A45" i="1"/>
  <c r="F44" i="1"/>
  <c r="A44" i="1"/>
  <c r="F43" i="1"/>
  <c r="A43" i="1"/>
  <c r="F42" i="1"/>
  <c r="A42" i="1"/>
  <c r="F41" i="1"/>
  <c r="A41" i="1"/>
  <c r="F40" i="1"/>
  <c r="A40" i="1"/>
  <c r="F39" i="1"/>
  <c r="A39" i="1"/>
  <c r="F38" i="1"/>
  <c r="A38" i="1"/>
  <c r="F37" i="1"/>
  <c r="A37" i="1"/>
  <c r="F36" i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F149" i="1" s="1"/>
  <c r="A8" i="1"/>
  <c r="F7" i="1"/>
  <c r="F6" i="1"/>
  <c r="A6" i="1"/>
  <c r="F5" i="1"/>
  <c r="A5" i="1"/>
</calcChain>
</file>

<file path=xl/sharedStrings.xml><?xml version="1.0" encoding="utf-8"?>
<sst xmlns="http://schemas.openxmlformats.org/spreadsheetml/2006/main" count="505" uniqueCount="191">
  <si>
    <t>SCHOOL DIVISION/SOP</t>
  </si>
  <si>
    <t>2022-2023 AWARD</t>
  </si>
  <si>
    <t>CCEIS/CEIS 
SET-ASIDE AMOUNTS</t>
  </si>
  <si>
    <t>NET OF CCEIS/CEIS
ALLOCATION</t>
  </si>
  <si>
    <t>PAYEE CODE
NUMBER</t>
  </si>
  <si>
    <t>PROJECT CODE
NUMBER</t>
  </si>
  <si>
    <t>COUNTIES</t>
  </si>
  <si>
    <t>blank cell</t>
  </si>
  <si>
    <t>001</t>
  </si>
  <si>
    <t>APE43071</t>
  </si>
  <si>
    <t>002</t>
  </si>
  <si>
    <r>
      <t>ALLEGHANY HIGHLANDS</t>
    </r>
    <r>
      <rPr>
        <vertAlign val="superscript"/>
        <sz val="12"/>
        <rFont val="Times New Roman"/>
        <family val="1"/>
      </rPr>
      <t>1</t>
    </r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</si>
  <si>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</si>
  <si>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</si>
  <si>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</si>
  <si>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</si>
  <si>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</si>
  <si>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</si>
  <si>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</si>
  <si>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</si>
  <si>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</si>
  <si>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</si>
  <si>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</si>
  <si>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</si>
  <si>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</si>
  <si>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</si>
  <si>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</si>
  <si>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</si>
  <si>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</si>
  <si>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</si>
  <si>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</si>
  <si>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</si>
  <si>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</si>
  <si>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</si>
  <si>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</si>
  <si>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</si>
  <si>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</si>
  <si>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</si>
  <si>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</si>
  <si>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</si>
  <si>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</si>
  <si>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</si>
  <si>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</si>
  <si>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</si>
  <si>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</si>
  <si>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</si>
  <si>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</si>
  <si>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</si>
  <si>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</si>
  <si>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</si>
  <si>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</si>
  <si>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</si>
  <si>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</si>
  <si>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</si>
  <si>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</si>
  <si>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</si>
  <si>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</si>
  <si>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</si>
  <si>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</si>
  <si>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</si>
  <si>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</si>
  <si>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</si>
  <si>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</si>
  <si>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</si>
  <si>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</si>
  <si>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</si>
  <si>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</si>
  <si>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</si>
  <si>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</si>
  <si>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062</t>
  </si>
  <si>
    <t>063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</si>
  <si>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</si>
  <si>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</si>
  <si>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</si>
  <si>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</si>
  <si>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</si>
  <si>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</si>
  <si>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</si>
  <si>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</si>
  <si>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</si>
  <si>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</si>
  <si>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</si>
  <si>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</si>
  <si>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</si>
  <si>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</si>
  <si>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</si>
  <si>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</si>
  <si>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</si>
  <si>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</si>
  <si>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</si>
  <si>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</si>
  <si>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</si>
  <si>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</si>
  <si>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</si>
  <si>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</si>
  <si>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</si>
  <si>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</si>
  <si>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</si>
  <si>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</si>
  <si>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</si>
  <si>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</si>
  <si>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</si>
  <si>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</si>
  <si>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</si>
  <si>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CITIES</t>
  </si>
  <si>
    <t>101</t>
  </si>
  <si>
    <t>102</t>
  </si>
  <si>
    <t>103</t>
  </si>
  <si>
    <t>104</t>
  </si>
  <si>
    <t>136</t>
  </si>
  <si>
    <t>106</t>
  </si>
  <si>
    <r>
      <t xml:space="preserve">COVINGTON </t>
    </r>
    <r>
      <rPr>
        <vertAlign val="superscript"/>
        <sz val="12"/>
        <rFont val="Times New Roman"/>
        <family val="1"/>
      </rPr>
      <t>1</t>
    </r>
  </si>
  <si>
    <t>107</t>
  </si>
  <si>
    <t>108</t>
  </si>
  <si>
    <t>109</t>
  </si>
  <si>
    <t>135</t>
  </si>
  <si>
    <t>110</t>
  </si>
  <si>
    <t>111</t>
  </si>
  <si>
    <t>112</t>
  </si>
  <si>
    <t>113</t>
  </si>
  <si>
    <t>114</t>
  </si>
  <si>
    <t>137</t>
  </si>
  <si>
    <t>115</t>
  </si>
  <si>
    <t>143</t>
  </si>
  <si>
    <t>144</t>
  </si>
  <si>
    <t>116</t>
  </si>
  <si>
    <t>117</t>
  </si>
  <si>
    <t>118</t>
  </si>
  <si>
    <t>119</t>
  </si>
  <si>
    <t>120</t>
  </si>
  <si>
    <t>142</t>
  </si>
  <si>
    <t>121</t>
  </si>
  <si>
    <t>122</t>
  </si>
  <si>
    <t>123</t>
  </si>
  <si>
    <t>124</t>
  </si>
  <si>
    <t>139</t>
  </si>
  <si>
    <t>126</t>
  </si>
  <si>
    <t>127</t>
  </si>
  <si>
    <t>128</t>
  </si>
  <si>
    <t>130</t>
  </si>
  <si>
    <t>131</t>
  </si>
  <si>
    <t>132</t>
  </si>
  <si>
    <t>TOWNS</t>
  </si>
  <si>
    <t>202</t>
  </si>
  <si>
    <t>207</t>
  </si>
  <si>
    <t>SOP</t>
  </si>
  <si>
    <t>APE43075</t>
  </si>
  <si>
    <t xml:space="preserve">   Richmond City as fiscal agent</t>
  </si>
  <si>
    <t>APE40260</t>
  </si>
  <si>
    <r>
      <t>COMMONWEALTH CENTER</t>
    </r>
    <r>
      <rPr>
        <vertAlign val="superscript"/>
        <sz val="12"/>
        <rFont val="Times New Roman"/>
        <family val="1"/>
      </rPr>
      <t>3</t>
    </r>
  </si>
  <si>
    <t xml:space="preserve">   Staunton City as fiscal agent</t>
  </si>
  <si>
    <t>STATE TOTAL</t>
  </si>
  <si>
    <t>2022-2023
AWARD</t>
  </si>
  <si>
    <t>CCEIS/CEIS SET-
ASIDE AMOUNTS</t>
  </si>
  <si>
    <t>NET OF CCEIS/CEIS 
ALLOCATION</t>
  </si>
  <si>
    <t>PAYEE CODE 
NUMBER</t>
  </si>
  <si>
    <t>PROJECT CODE 
NUMBER</t>
  </si>
  <si>
    <t>ALBEMARLE</t>
  </si>
  <si>
    <t>APE60033</t>
  </si>
  <si>
    <t>ALEXANDRIA</t>
  </si>
  <si>
    <t>BRUNSWICK</t>
  </si>
  <si>
    <t>COLONIAL BEACH</t>
  </si>
  <si>
    <t>DANVILLE</t>
  </si>
  <si>
    <t>232</t>
  </si>
  <si>
    <t>FAIRFAX</t>
  </si>
  <si>
    <t>FRANKLIN CITY</t>
  </si>
  <si>
    <t>GREENSVILLE</t>
  </si>
  <si>
    <t>HAMPTON</t>
  </si>
  <si>
    <t>HENRICO</t>
  </si>
  <si>
    <t>LYNCHBURG</t>
  </si>
  <si>
    <t>MANASSAS</t>
  </si>
  <si>
    <t>MANASSAS PARK</t>
  </si>
  <si>
    <t>MECKLENBURG</t>
  </si>
  <si>
    <t>NORFOLK</t>
  </si>
  <si>
    <t>ORANGE</t>
  </si>
  <si>
    <t>PETERSBURG</t>
  </si>
  <si>
    <t>PRINCE WILLIAM</t>
  </si>
  <si>
    <t>RICHMOND CITY</t>
  </si>
  <si>
    <t>ROANOKE CITY</t>
  </si>
  <si>
    <t>WESTMORELAND</t>
  </si>
  <si>
    <t>WINCHESTER</t>
  </si>
  <si>
    <t>CCEIS/CEIS
STATE TOTALS</t>
  </si>
  <si>
    <r>
      <t>29.80%
July 1</t>
    </r>
    <r>
      <rPr>
        <b/>
        <vertAlign val="superscript"/>
        <sz val="12"/>
        <color theme="1"/>
        <rFont val="Times New Roman"/>
        <family val="1"/>
      </rPr>
      <t>2</t>
    </r>
  </si>
  <si>
    <r>
      <t>70.20%
October 1</t>
    </r>
    <r>
      <rPr>
        <b/>
        <vertAlign val="superscript"/>
        <sz val="12"/>
        <color theme="1"/>
        <rFont val="Times New Roman"/>
        <family val="1"/>
      </rPr>
      <t>2</t>
    </r>
  </si>
  <si>
    <r>
      <t>29.8 percemt
July 1</t>
    </r>
    <r>
      <rPr>
        <b/>
        <vertAlign val="superscript"/>
        <sz val="12"/>
        <color indexed="8"/>
        <rFont val="Times New Roman"/>
        <family val="1"/>
      </rPr>
      <t>2</t>
    </r>
  </si>
  <si>
    <r>
      <t>70.20 percent
October 1</t>
    </r>
    <r>
      <rPr>
        <b/>
        <vertAlign val="superscript"/>
        <sz val="12"/>
        <color indexed="8"/>
        <rFont val="Times New Roman"/>
        <family val="1"/>
      </rPr>
      <t>2</t>
    </r>
  </si>
  <si>
    <t>VIRGINIA DEPARTMENT OF EDUCATION
DIVISION OF SPECIAL EDUCATION AND STUDENT SERVICES
2022-2023 PART B, Section 611, Flow-Through Subgrant Awards (CFDA #84.027A)	
GRANT AWARD NOTIFICATION FINAL ALLOCATIONS
Grant Award Start Date: July 1, 2022
    Grant Award Expiration Date: September 30, 2024
Federal Award Number: H027A220107
(Note: Subgrants are uniquely identified in OMEGA via combined use of payee code, project code, and fed. award #)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</si>
  <si>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>Effective July 1, 2022, Alleghany and Covington will merge and be renamed Alleghany Highlands Public Schools  </t>
    </r>
  </si>
  <si>
    <r>
      <t>2</t>
    </r>
    <r>
      <rPr>
        <sz val="10"/>
        <rFont val="Times New Roman"/>
        <family val="1"/>
      </rPr>
      <t>Calculated with a ratio of up to 7 decimal points.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</si>
  <si>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The SOP has chosen not to submit an application for 2022-2023.</t>
    </r>
  </si>
  <si>
    <t>Attachment A
Superintendent's Memo #157-22
July 22,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</si>
</sst>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indexed="8"/>
      <name val="Times New Roman"/>
      <family val="1"/>
    </font>
    <font>
      <sz val="10"/>
      <color theme="0" tint="-0.14999847407452621"/>
      <name val="Arial"/>
      <family val="2"/>
    </font>
    <font>
      <vertAlign val="superscript"/>
      <sz val="12"/>
      <name val="Times New Roman"/>
      <family val="1"/>
    </font>
    <font>
      <sz val="12"/>
      <color theme="0"/>
      <name val="Arial"/>
      <family val="2"/>
    </font>
    <font>
      <sz val="12"/>
      <color theme="0" tint="-0.14999847407452621"/>
      <name val="Arial"/>
      <family val="2"/>
    </font>
    <font>
      <i/>
      <sz val="12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12"/>
      <color theme="0" tint="-0.14999847407452621"/>
      <name val="Times New Roman"/>
      <family val="1"/>
    </font>
    <font>
      <sz val="12"/>
      <color theme="0"/>
      <name val="Times New Roman"/>
      <family val="1"/>
    </font>
    <font>
      <sz val="12"/>
      <color rgb="FFEDEDED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Alignment="0" applyProtection="0"/>
  </cellStyleXfs>
  <cellXfs count="70">
    <xf numFmtId="0" fontId="0" fillId="0" borderId="0" xfId="0"/>
    <xf numFmtId="5" fontId="4" fillId="2" borderId="1" xfId="0" quotePrefix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16" fontId="4" fillId="2" borderId="1" xfId="0" quotePrefix="1" applyNumberFormat="1" applyFont="1" applyFill="1" applyBorder="1" applyAlignment="1">
      <alignment horizontal="center" wrapText="1"/>
    </xf>
    <xf numFmtId="0" fontId="4" fillId="2" borderId="1" xfId="0" quotePrefix="1" applyFont="1" applyFill="1" applyBorder="1" applyAlignment="1">
      <alignment horizontal="center" wrapText="1"/>
    </xf>
    <xf numFmtId="0" fontId="4" fillId="2" borderId="2" xfId="0" quotePrefix="1" applyFont="1" applyFill="1" applyBorder="1" applyAlignment="1">
      <alignment horizontal="center" wrapText="1"/>
    </xf>
    <xf numFmtId="5" fontId="4" fillId="2" borderId="1" xfId="0" applyNumberFormat="1" applyFont="1" applyFill="1" applyBorder="1" applyAlignment="1">
      <alignment horizontal="center" wrapText="1"/>
    </xf>
    <xf numFmtId="5" fontId="4" fillId="2" borderId="3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6" fillId="0" borderId="5" xfId="0" applyFont="1" applyFill="1" applyBorder="1"/>
    <xf numFmtId="0" fontId="2" fillId="0" borderId="4" xfId="0" applyFont="1" applyFill="1" applyBorder="1" applyAlignment="1">
      <alignment horizontal="left"/>
    </xf>
    <xf numFmtId="44" fontId="3" fillId="0" borderId="0" xfId="1" applyFont="1" applyBorder="1" applyAlignment="1" applyProtection="1">
      <alignment horizontal="right"/>
      <protection locked="0"/>
    </xf>
    <xf numFmtId="44" fontId="3" fillId="0" borderId="6" xfId="1" applyNumberFormat="1" applyFont="1" applyBorder="1" applyAlignment="1">
      <alignment horizontal="left"/>
    </xf>
    <xf numFmtId="44" fontId="3" fillId="0" borderId="6" xfId="1" applyFont="1" applyBorder="1" applyAlignment="1">
      <alignment horizontal="left"/>
    </xf>
    <xf numFmtId="44" fontId="3" fillId="0" borderId="6" xfId="1" applyFont="1" applyBorder="1" applyAlignment="1">
      <alignment horizontal="right"/>
    </xf>
    <xf numFmtId="0" fontId="3" fillId="0" borderId="6" xfId="0" quotePrefix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44" fontId="3" fillId="3" borderId="6" xfId="1" applyNumberFormat="1" applyFont="1" applyFill="1" applyBorder="1" applyAlignment="1">
      <alignment horizontal="left"/>
    </xf>
    <xf numFmtId="44" fontId="3" fillId="4" borderId="6" xfId="1" applyNumberFormat="1" applyFont="1" applyFill="1" applyBorder="1" applyAlignment="1">
      <alignment horizontal="left"/>
    </xf>
    <xf numFmtId="0" fontId="8" fillId="0" borderId="5" xfId="0" applyFont="1" applyFill="1" applyBorder="1"/>
    <xf numFmtId="0" fontId="9" fillId="0" borderId="5" xfId="0" applyFont="1" applyFill="1" applyBorder="1"/>
    <xf numFmtId="0" fontId="3" fillId="0" borderId="0" xfId="0" applyFont="1" applyFill="1" applyBorder="1" applyAlignment="1">
      <alignment horizontal="center"/>
    </xf>
    <xf numFmtId="0" fontId="10" fillId="0" borderId="4" xfId="0" quotePrefix="1" applyFont="1" applyFill="1" applyBorder="1" applyAlignment="1">
      <alignment horizontal="left"/>
    </xf>
    <xf numFmtId="44" fontId="2" fillId="3" borderId="5" xfId="1" applyFont="1" applyFill="1" applyBorder="1"/>
    <xf numFmtId="44" fontId="2" fillId="0" borderId="5" xfId="1" applyFont="1" applyFill="1" applyBorder="1"/>
    <xf numFmtId="0" fontId="3" fillId="0" borderId="5" xfId="0" applyFont="1" applyFill="1" applyBorder="1" applyAlignment="1">
      <alignment horizontal="center"/>
    </xf>
    <xf numFmtId="0" fontId="10" fillId="0" borderId="4" xfId="0" quotePrefix="1" applyFont="1" applyBorder="1"/>
    <xf numFmtId="44" fontId="3" fillId="0" borderId="7" xfId="1" applyFont="1" applyBorder="1" applyAlignment="1">
      <alignment horizontal="left"/>
    </xf>
    <xf numFmtId="44" fontId="3" fillId="0" borderId="0" xfId="1" applyFont="1" applyBorder="1" applyAlignment="1">
      <alignment horizontal="left"/>
    </xf>
    <xf numFmtId="37" fontId="3" fillId="0" borderId="6" xfId="0" applyNumberFormat="1" applyFont="1" applyFill="1" applyBorder="1" applyProtection="1"/>
    <xf numFmtId="37" fontId="3" fillId="0" borderId="0" xfId="0" applyNumberFormat="1" applyFont="1" applyFill="1" applyBorder="1" applyProtection="1"/>
    <xf numFmtId="5" fontId="0" fillId="0" borderId="0" xfId="0" applyNumberFormat="1"/>
    <xf numFmtId="43" fontId="11" fillId="0" borderId="0" xfId="0" applyNumberFormat="1" applyFont="1" applyFill="1" applyBorder="1"/>
    <xf numFmtId="5" fontId="12" fillId="0" borderId="0" xfId="0" applyNumberFormat="1" applyFont="1" applyFill="1" applyBorder="1"/>
    <xf numFmtId="5" fontId="0" fillId="0" borderId="6" xfId="0" applyNumberFormat="1" applyBorder="1"/>
    <xf numFmtId="44" fontId="0" fillId="0" borderId="0" xfId="0" applyNumberFormat="1"/>
    <xf numFmtId="5" fontId="4" fillId="0" borderId="1" xfId="0" quotePrefix="1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16" fontId="4" fillId="0" borderId="1" xfId="0" quotePrefix="1" applyNumberFormat="1" applyFont="1" applyFill="1" applyBorder="1" applyAlignment="1">
      <alignment horizontal="center" wrapText="1"/>
    </xf>
    <xf numFmtId="0" fontId="4" fillId="0" borderId="1" xfId="0" quotePrefix="1" applyFont="1" applyFill="1" applyBorder="1" applyAlignment="1">
      <alignment horizontal="center" wrapText="1"/>
    </xf>
    <xf numFmtId="5" fontId="4" fillId="0" borderId="1" xfId="0" applyNumberFormat="1" applyFont="1" applyFill="1" applyBorder="1" applyAlignment="1">
      <alignment horizontal="center" wrapText="1"/>
    </xf>
    <xf numFmtId="5" fontId="4" fillId="0" borderId="3" xfId="0" applyNumberFormat="1" applyFont="1" applyFill="1" applyBorder="1" applyAlignment="1">
      <alignment horizontal="center" wrapText="1"/>
    </xf>
    <xf numFmtId="0" fontId="0" fillId="0" borderId="0" xfId="0" applyBorder="1"/>
    <xf numFmtId="5" fontId="2" fillId="0" borderId="8" xfId="0" applyNumberFormat="1" applyFont="1" applyFill="1" applyBorder="1"/>
    <xf numFmtId="0" fontId="13" fillId="0" borderId="5" xfId="0" applyFont="1" applyFill="1" applyBorder="1"/>
    <xf numFmtId="44" fontId="3" fillId="0" borderId="9" xfId="1" applyFont="1" applyFill="1" applyBorder="1"/>
    <xf numFmtId="5" fontId="3" fillId="0" borderId="9" xfId="0" quotePrefix="1" applyNumberFormat="1" applyFont="1" applyFill="1" applyBorder="1" applyAlignment="1">
      <alignment horizontal="center"/>
    </xf>
    <xf numFmtId="5" fontId="3" fillId="0" borderId="8" xfId="0" quotePrefix="1" applyNumberFormat="1" applyFont="1" applyFill="1" applyBorder="1" applyAlignment="1">
      <alignment horizontal="center"/>
    </xf>
    <xf numFmtId="5" fontId="2" fillId="0" borderId="10" xfId="0" applyNumberFormat="1" applyFont="1" applyFill="1" applyBorder="1"/>
    <xf numFmtId="0" fontId="14" fillId="0" borderId="5" xfId="0" applyFont="1" applyFill="1" applyBorder="1"/>
    <xf numFmtId="44" fontId="4" fillId="0" borderId="0" xfId="1" applyFont="1" applyFill="1" applyBorder="1"/>
    <xf numFmtId="5" fontId="3" fillId="0" borderId="11" xfId="0" quotePrefix="1" applyNumberFormat="1" applyFont="1" applyFill="1" applyBorder="1" applyAlignment="1">
      <alignment horizontal="center"/>
    </xf>
    <xf numFmtId="44" fontId="3" fillId="0" borderId="11" xfId="1" applyFont="1" applyFill="1" applyBorder="1"/>
    <xf numFmtId="0" fontId="2" fillId="0" borderId="0" xfId="0" applyFont="1" applyFill="1" applyBorder="1"/>
    <xf numFmtId="44" fontId="3" fillId="0" borderId="12" xfId="1" applyFont="1" applyFill="1" applyBorder="1"/>
    <xf numFmtId="49" fontId="3" fillId="0" borderId="11" xfId="0" quotePrefix="1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5" fontId="2" fillId="0" borderId="13" xfId="0" applyNumberFormat="1" applyFont="1" applyFill="1" applyBorder="1"/>
    <xf numFmtId="0" fontId="15" fillId="0" borderId="5" xfId="0" applyFont="1" applyFill="1" applyBorder="1"/>
    <xf numFmtId="5" fontId="2" fillId="0" borderId="3" xfId="0" applyNumberFormat="1" applyFont="1" applyFill="1" applyBorder="1"/>
    <xf numFmtId="49" fontId="3" fillId="0" borderId="14" xfId="0" applyNumberFormat="1" applyFont="1" applyFill="1" applyBorder="1" applyAlignment="1">
      <alignment horizontal="center"/>
    </xf>
    <xf numFmtId="5" fontId="3" fillId="0" borderId="15" xfId="0" applyNumberFormat="1" applyFont="1" applyFill="1" applyBorder="1" applyAlignment="1">
      <alignment horizontal="center" wrapText="1"/>
    </xf>
    <xf numFmtId="0" fontId="13" fillId="0" borderId="16" xfId="0" applyFont="1" applyFill="1" applyBorder="1"/>
    <xf numFmtId="44" fontId="3" fillId="0" borderId="16" xfId="0" applyNumberFormat="1" applyFont="1" applyFill="1" applyBorder="1" applyAlignment="1">
      <alignment vertical="center"/>
    </xf>
    <xf numFmtId="5" fontId="12" fillId="0" borderId="4" xfId="0" applyNumberFormat="1" applyFont="1" applyFill="1" applyBorder="1"/>
    <xf numFmtId="0" fontId="17" fillId="3" borderId="0" xfId="0" applyFont="1" applyFill="1"/>
    <xf numFmtId="0" fontId="18" fillId="3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</cellXfs>
  <cellStyles count="3">
    <cellStyle name="Currency" xfId="1" builtinId="4"/>
    <cellStyle name="Heading 1" xfId="2" builtinId="16" customBuiltin="1"/>
    <cellStyle name="Normal" xfId="0" builtinId="0"/>
  </cellStyles>
  <dxfs count="24">
    <dxf>
      <font>
        <strike val="0"/>
        <outline val="0"/>
        <shadow val="0"/>
        <u val="none"/>
        <name val="Times New Roman"/>
        <scheme val="none"/>
      </font>
    </dxf>
    <dxf>
      <font>
        <strike val="0"/>
        <outline val="0"/>
        <shadow val="0"/>
        <u val="none"/>
        <name val="Times New Roman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name val="Times New Roman"/>
        <scheme val="none"/>
      </font>
    </dxf>
    <dxf>
      <font>
        <strike val="0"/>
        <outline val="0"/>
        <shadow val="0"/>
        <u val="none"/>
        <name val="Times New Roman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theme="6" tint="0.39997558519241921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sz val="12"/>
        <color theme="1"/>
        <name val="Times New Roman"/>
        <scheme val="none"/>
      </font>
      <fill>
        <patternFill patternType="solid">
          <fgColor theme="6"/>
          <bgColor theme="0" tint="-0.3499862666707357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border diagonalUp="0" diagonalDown="0" outline="0">
        <left/>
        <right/>
        <top style="hair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sz val="12"/>
        <name val="Times New Roman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sz val="1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ESS\FINANCE\FT611%20and%20619\2018-2019\FT18-20%20Prelim%20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-20FT"/>
      <sheetName val="Orig. Supts Memo"/>
      <sheetName val="Preliminary"/>
      <sheetName val="Calcs-Prorate"/>
      <sheetName val="Orig Supt's Memo"/>
    </sheetNames>
    <sheetDataSet>
      <sheetData sheetId="0">
        <row r="17">
          <cell r="A17" t="str">
            <v>ACCOMACK</v>
          </cell>
        </row>
        <row r="18">
          <cell r="A18" t="str">
            <v>ALBEMARLE</v>
          </cell>
        </row>
        <row r="20">
          <cell r="A20" t="str">
            <v>AMELIA</v>
          </cell>
        </row>
        <row r="21">
          <cell r="A21" t="str">
            <v>AMHERST</v>
          </cell>
        </row>
        <row r="22">
          <cell r="A22" t="str">
            <v>APPOMATTOX</v>
          </cell>
        </row>
        <row r="23">
          <cell r="A23" t="str">
            <v>ARLINGTON</v>
          </cell>
        </row>
        <row r="24">
          <cell r="A24" t="str">
            <v>AUGUSTA</v>
          </cell>
        </row>
        <row r="25">
          <cell r="A25" t="str">
            <v>BATH</v>
          </cell>
        </row>
        <row r="26">
          <cell r="A26" t="str">
            <v>BEDFORD</v>
          </cell>
        </row>
        <row r="27">
          <cell r="A27" t="str">
            <v>BLAND</v>
          </cell>
        </row>
        <row r="28">
          <cell r="A28" t="str">
            <v>BOTETOURT</v>
          </cell>
        </row>
        <row r="29">
          <cell r="A29" t="str">
            <v>BRUNSWICK</v>
          </cell>
        </row>
        <row r="30">
          <cell r="A30" t="str">
            <v>BUCHANAN</v>
          </cell>
        </row>
        <row r="31">
          <cell r="A31" t="str">
            <v>BUCKINGHAM</v>
          </cell>
        </row>
        <row r="32">
          <cell r="A32" t="str">
            <v>CAMPBELL</v>
          </cell>
        </row>
        <row r="33">
          <cell r="A33" t="str">
            <v>CAROLINE</v>
          </cell>
        </row>
        <row r="34">
          <cell r="A34" t="str">
            <v>CARROLL</v>
          </cell>
        </row>
        <row r="35">
          <cell r="A35" t="str">
            <v>CHARLES CITY</v>
          </cell>
        </row>
        <row r="36">
          <cell r="A36" t="str">
            <v>CHARLOTTE</v>
          </cell>
        </row>
        <row r="37">
          <cell r="A37" t="str">
            <v>CHESTERFIELD</v>
          </cell>
        </row>
        <row r="38">
          <cell r="A38" t="str">
            <v>CLARKE</v>
          </cell>
        </row>
        <row r="39">
          <cell r="A39" t="str">
            <v>CRAIG</v>
          </cell>
        </row>
        <row r="40">
          <cell r="A40" t="str">
            <v>CULPEPER</v>
          </cell>
        </row>
        <row r="41">
          <cell r="A41" t="str">
            <v>CUMBERLAND</v>
          </cell>
        </row>
        <row r="42">
          <cell r="A42" t="str">
            <v>DICKENSON</v>
          </cell>
        </row>
        <row r="43">
          <cell r="A43" t="str">
            <v>DINWIDDIE</v>
          </cell>
        </row>
        <row r="44">
          <cell r="A44" t="str">
            <v>ESSEX</v>
          </cell>
        </row>
        <row r="45">
          <cell r="A45" t="str">
            <v>FAIRFAX</v>
          </cell>
        </row>
        <row r="46">
          <cell r="A46" t="str">
            <v>FAUQUIER</v>
          </cell>
        </row>
        <row r="47">
          <cell r="A47" t="str">
            <v>FLOYD</v>
          </cell>
        </row>
        <row r="48">
          <cell r="A48" t="str">
            <v>FLUVANNA</v>
          </cell>
        </row>
        <row r="49">
          <cell r="A49" t="str">
            <v>FRANKLIN COUNTY</v>
          </cell>
        </row>
        <row r="50">
          <cell r="A50" t="str">
            <v>FREDERICK</v>
          </cell>
        </row>
        <row r="51">
          <cell r="A51" t="str">
            <v>GILES</v>
          </cell>
        </row>
        <row r="52">
          <cell r="A52" t="str">
            <v>GLOUCESTER</v>
          </cell>
        </row>
        <row r="53">
          <cell r="A53" t="str">
            <v>GOOCHLAND</v>
          </cell>
        </row>
        <row r="54">
          <cell r="A54" t="str">
            <v>GRAYSON</v>
          </cell>
        </row>
        <row r="55">
          <cell r="A55" t="str">
            <v>GREENE</v>
          </cell>
        </row>
        <row r="56">
          <cell r="A56" t="str">
            <v>GREENSVILLE</v>
          </cell>
        </row>
        <row r="57">
          <cell r="A57" t="str">
            <v>HALIFAX</v>
          </cell>
        </row>
        <row r="58">
          <cell r="A58" t="str">
            <v>HANOVER</v>
          </cell>
        </row>
        <row r="59">
          <cell r="A59" t="str">
            <v>HENRICO</v>
          </cell>
        </row>
        <row r="60">
          <cell r="A60" t="str">
            <v>HENRY</v>
          </cell>
        </row>
        <row r="61">
          <cell r="A61" t="str">
            <v>HIGHLAND</v>
          </cell>
        </row>
        <row r="62">
          <cell r="A62" t="str">
            <v>ISLE OF WIGHT</v>
          </cell>
        </row>
        <row r="63">
          <cell r="A63" t="str">
            <v>KING GEORGE</v>
          </cell>
        </row>
        <row r="64">
          <cell r="A64" t="str">
            <v>KING &amp; QUEEN</v>
          </cell>
        </row>
        <row r="65">
          <cell r="A65" t="str">
            <v>KING WILLIAM</v>
          </cell>
        </row>
        <row r="66">
          <cell r="A66" t="str">
            <v>LANCASTER</v>
          </cell>
        </row>
        <row r="67">
          <cell r="A67" t="str">
            <v>LEE</v>
          </cell>
        </row>
        <row r="68">
          <cell r="A68" t="str">
            <v>LOUDOUN</v>
          </cell>
        </row>
        <row r="69">
          <cell r="A69" t="str">
            <v>LOUISA</v>
          </cell>
        </row>
        <row r="70">
          <cell r="A70" t="str">
            <v>LUNENBURG</v>
          </cell>
        </row>
        <row r="71">
          <cell r="A71" t="str">
            <v>MADISON</v>
          </cell>
        </row>
        <row r="72">
          <cell r="A72" t="str">
            <v>MATHEWS</v>
          </cell>
        </row>
        <row r="73">
          <cell r="A73" t="str">
            <v>MECKLENBURG</v>
          </cell>
        </row>
        <row r="74">
          <cell r="A74" t="str">
            <v>MIDDLESEX</v>
          </cell>
        </row>
        <row r="75">
          <cell r="A75" t="str">
            <v>MONTGOMERY</v>
          </cell>
        </row>
        <row r="76">
          <cell r="A76" t="str">
            <v>NELSON</v>
          </cell>
        </row>
        <row r="77">
          <cell r="A77" t="str">
            <v>NEW KENT</v>
          </cell>
        </row>
        <row r="78">
          <cell r="A78" t="str">
            <v>NORTHAMPTON</v>
          </cell>
        </row>
        <row r="79">
          <cell r="A79" t="str">
            <v>NORTHUMBERLAND</v>
          </cell>
        </row>
        <row r="80">
          <cell r="A80" t="str">
            <v>NOTTOWAY</v>
          </cell>
        </row>
        <row r="81">
          <cell r="A81" t="str">
            <v>ORANGE</v>
          </cell>
        </row>
        <row r="82">
          <cell r="A82" t="str">
            <v>PAGE</v>
          </cell>
        </row>
        <row r="83">
          <cell r="A83" t="str">
            <v>PATRICK</v>
          </cell>
        </row>
        <row r="84">
          <cell r="A84" t="str">
            <v>PITTSYLVANIA</v>
          </cell>
        </row>
        <row r="85">
          <cell r="A85" t="str">
            <v>POWHATAN</v>
          </cell>
        </row>
        <row r="86">
          <cell r="A86" t="str">
            <v>PRINCE EDWARD</v>
          </cell>
        </row>
        <row r="87">
          <cell r="A87" t="str">
            <v>PRINCE GEORGE</v>
          </cell>
        </row>
        <row r="88">
          <cell r="A88" t="str">
            <v>PRINCE WILLIAM</v>
          </cell>
        </row>
        <row r="89">
          <cell r="A89" t="str">
            <v>PULASKI</v>
          </cell>
        </row>
        <row r="90">
          <cell r="A90" t="str">
            <v>RAPPAHANNOCK</v>
          </cell>
        </row>
        <row r="91">
          <cell r="A91" t="str">
            <v>RICHMOND COUNTY</v>
          </cell>
        </row>
        <row r="92">
          <cell r="A92" t="str">
            <v>ROANOKE COUNTY</v>
          </cell>
        </row>
        <row r="93">
          <cell r="A93" t="str">
            <v>ROCKBRIDGE</v>
          </cell>
        </row>
        <row r="94">
          <cell r="A94" t="str">
            <v>ROCKINGHAM</v>
          </cell>
        </row>
        <row r="95">
          <cell r="A95" t="str">
            <v>RUSSELL</v>
          </cell>
        </row>
        <row r="96">
          <cell r="A96" t="str">
            <v>SCOTT</v>
          </cell>
        </row>
        <row r="97">
          <cell r="A97" t="str">
            <v>SHENANDOAH</v>
          </cell>
        </row>
        <row r="98">
          <cell r="A98" t="str">
            <v>SMYTH</v>
          </cell>
        </row>
        <row r="99">
          <cell r="A99" t="str">
            <v>SOUTHAMPTON</v>
          </cell>
        </row>
        <row r="100">
          <cell r="A100" t="str">
            <v>SPOTSYLVANIA</v>
          </cell>
        </row>
        <row r="101">
          <cell r="A101" t="str">
            <v>STAFFORD</v>
          </cell>
        </row>
        <row r="102">
          <cell r="A102" t="str">
            <v>SURRY</v>
          </cell>
        </row>
        <row r="103">
          <cell r="A103" t="str">
            <v>SUSSEX</v>
          </cell>
        </row>
        <row r="104">
          <cell r="A104" t="str">
            <v>TAZEWELL</v>
          </cell>
        </row>
        <row r="105">
          <cell r="A105" t="str">
            <v>WARREN</v>
          </cell>
        </row>
        <row r="106">
          <cell r="A106" t="str">
            <v>WASHINGTON</v>
          </cell>
        </row>
        <row r="107">
          <cell r="A107" t="str">
            <v>WESTMORELAND</v>
          </cell>
        </row>
        <row r="108">
          <cell r="A108" t="str">
            <v>WISE</v>
          </cell>
        </row>
        <row r="109">
          <cell r="A109" t="str">
            <v>WYTHE</v>
          </cell>
        </row>
        <row r="110">
          <cell r="A110" t="str">
            <v>YORK</v>
          </cell>
        </row>
        <row r="112">
          <cell r="A112" t="str">
            <v>ALEXANDRIA</v>
          </cell>
        </row>
        <row r="113">
          <cell r="A113" t="str">
            <v>BRISTOL</v>
          </cell>
        </row>
        <row r="114">
          <cell r="A114" t="str">
            <v>BUENA VISTA</v>
          </cell>
        </row>
        <row r="115">
          <cell r="A115" t="str">
            <v>CHARLOTTESVILLE</v>
          </cell>
        </row>
        <row r="116">
          <cell r="A116" t="str">
            <v>CHESAPEAKE</v>
          </cell>
        </row>
        <row r="117">
          <cell r="A117" t="str">
            <v>COLONIAL HEIGHTS</v>
          </cell>
        </row>
        <row r="119">
          <cell r="A119" t="str">
            <v>DANVILLE</v>
          </cell>
        </row>
        <row r="120">
          <cell r="A120" t="str">
            <v>FALLS CHURCH</v>
          </cell>
        </row>
        <row r="121">
          <cell r="A121" t="str">
            <v>FRANKLIN CITY</v>
          </cell>
        </row>
        <row r="122">
          <cell r="A122" t="str">
            <v>FREDERICKSBURG</v>
          </cell>
        </row>
        <row r="123">
          <cell r="A123" t="str">
            <v>GALAX</v>
          </cell>
        </row>
        <row r="124">
          <cell r="A124" t="str">
            <v>HAMPTON</v>
          </cell>
        </row>
        <row r="125">
          <cell r="A125" t="str">
            <v>HARRISONBURG</v>
          </cell>
        </row>
        <row r="126">
          <cell r="A126" t="str">
            <v>HOPEWELL</v>
          </cell>
        </row>
        <row r="127">
          <cell r="A127" t="str">
            <v>LEXINGTON</v>
          </cell>
        </row>
        <row r="128">
          <cell r="A128" t="str">
            <v>LYNCHBURG</v>
          </cell>
        </row>
        <row r="129">
          <cell r="A129" t="str">
            <v>MANASSAS</v>
          </cell>
        </row>
        <row r="130">
          <cell r="A130" t="str">
            <v>MANASSAS PARK</v>
          </cell>
        </row>
        <row r="131">
          <cell r="A131" t="str">
            <v>MARTINSVILLE</v>
          </cell>
        </row>
        <row r="132">
          <cell r="A132" t="str">
            <v>NEWPORT NEWS</v>
          </cell>
        </row>
        <row r="133">
          <cell r="A133" t="str">
            <v>NORFOLK</v>
          </cell>
        </row>
        <row r="134">
          <cell r="A134" t="str">
            <v>NORTON</v>
          </cell>
        </row>
        <row r="135">
          <cell r="A135" t="str">
            <v>PETERSBURG</v>
          </cell>
        </row>
        <row r="136">
          <cell r="A136" t="str">
            <v>POQUOSON</v>
          </cell>
        </row>
        <row r="137">
          <cell r="A137" t="str">
            <v>PORTSMOUTH</v>
          </cell>
        </row>
        <row r="138">
          <cell r="A138" t="str">
            <v>RADFORD</v>
          </cell>
        </row>
        <row r="139">
          <cell r="A139" t="str">
            <v>RICHMOND CITY</v>
          </cell>
        </row>
        <row r="140">
          <cell r="A140" t="str">
            <v>ROANOKE CITY</v>
          </cell>
        </row>
        <row r="141">
          <cell r="A141" t="str">
            <v>SALEM</v>
          </cell>
        </row>
        <row r="142">
          <cell r="A142" t="str">
            <v>STAUNTON</v>
          </cell>
        </row>
        <row r="143">
          <cell r="A143" t="str">
            <v>SUFFOLK</v>
          </cell>
        </row>
        <row r="144">
          <cell r="A144" t="str">
            <v>VIRGINIA BEACH</v>
          </cell>
        </row>
        <row r="145">
          <cell r="A145" t="str">
            <v>WAYNESBORO</v>
          </cell>
        </row>
        <row r="146">
          <cell r="A146" t="str">
            <v>WILLIAMSBURG/JAMES CITY</v>
          </cell>
        </row>
        <row r="147">
          <cell r="A147" t="str">
            <v>WINCHESTER</v>
          </cell>
        </row>
        <row r="149">
          <cell r="A149" t="str">
            <v>COLONIAL BEACH</v>
          </cell>
        </row>
        <row r="150">
          <cell r="A150" t="str">
            <v>WEST POINT</v>
          </cell>
        </row>
        <row r="152">
          <cell r="A152" t="str">
            <v>KINGS DAUGHTERS</v>
          </cell>
        </row>
        <row r="153">
          <cell r="A153" t="str">
            <v>MCV</v>
          </cell>
        </row>
        <row r="154">
          <cell r="A154" t="str">
            <v>UVA</v>
          </cell>
        </row>
        <row r="155">
          <cell r="A155" t="str">
            <v>DEPT. OF CORRECTIONS</v>
          </cell>
        </row>
        <row r="156">
          <cell r="A156" t="str">
            <v>DEPT. OF JUVENILE JUSTICE</v>
          </cell>
        </row>
        <row r="164">
          <cell r="A164" t="str">
            <v>VA TREATMENT CENTER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2" displayName="Table2" ref="A154:H177" totalsRowShown="0" headerRowDxfId="23" dataDxfId="21" headerRowBorderDxfId="22" tableBorderDxfId="20">
  <autoFilter ref="A154:H177"/>
  <tableColumns count="8">
    <tableColumn id="1" name="SCHOOL DIVISION/SOP" dataDxfId="19"/>
    <tableColumn id="2" name="2022-2023_x000a_AWARD" dataDxfId="18"/>
    <tableColumn id="3" name="29.80%_x000a_July 12" dataDxfId="17"/>
    <tableColumn id="4" name="70.20%_x000a_October 12" dataDxfId="16"/>
    <tableColumn id="5" name="CCEIS/CEIS SET-_x000a_ASIDE AMOUNTS" dataDxfId="15" dataCellStyle="Currency"/>
    <tableColumn id="6" name="NET OF CCEIS/CEIS _x000a_ALLOCATION" dataDxfId="14"/>
    <tableColumn id="7" name="PAYEE CODE _x000a_NUMBER" dataDxfId="13"/>
    <tableColumn id="8" name="PROJECT CODE _x000a_NUMBER" dataDxfId="1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0" displayName="Table10" ref="A3:H149" totalsRowShown="0" headerRowDxfId="11" dataDxfId="9" headerRowBorderDxfId="10" tableBorderDxfId="8" dataCellStyle="Currency">
  <autoFilter ref="A3:H149"/>
  <tableColumns count="8">
    <tableColumn id="1" name="SCHOOL DIVISION/SOP" dataDxfId="7"/>
    <tableColumn id="2" name="2022-2023 AWARD" dataDxfId="6"/>
    <tableColumn id="3" name="29.8 percemt_x000a_July 12" dataDxfId="5" dataCellStyle="Currency"/>
    <tableColumn id="4" name="70.20 percent_x000a_October 12" dataDxfId="4" dataCellStyle="Currency"/>
    <tableColumn id="5" name="CCEIS/CEIS _x000a_SET-ASIDE AMOUNTS" dataDxfId="3" dataCellStyle="Currency"/>
    <tableColumn id="6" name="NET OF CCEIS/CEIS_x000a_ALLOCATION" dataDxfId="2" dataCellStyle="Currency"/>
    <tableColumn id="7" name="PAYEE CODE_x000a_NUMBER" dataDxfId="1"/>
    <tableColumn id="8" name="PROJECT CODE_x000a_NUMBE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tabSelected="1" zoomScale="75" zoomScaleNormal="75" workbookViewId="0">
      <selection activeCell="A2" sqref="A2:H2"/>
    </sheetView>
  </sheetViews>
  <sheetFormatPr defaultColWidth="0" defaultRowHeight="15.5" zeroHeight="1" x14ac:dyDescent="0.35"/>
  <cols>
    <col min="1" max="1" width="32.7265625" style="34" customWidth="1"/>
    <col min="2" max="2" width="28" customWidth="1"/>
    <col min="3" max="3" width="21" customWidth="1"/>
    <col min="4" max="4" width="20.81640625" customWidth="1"/>
    <col min="5" max="5" width="37.1796875" customWidth="1"/>
    <col min="6" max="6" width="33.81640625" customWidth="1"/>
    <col min="7" max="7" width="22.453125" style="64" customWidth="1"/>
    <col min="8" max="8" width="26" style="33" customWidth="1"/>
    <col min="9" max="16384" width="9.1796875" hidden="1"/>
  </cols>
  <sheetData>
    <row r="1" spans="1:8" ht="57.65" customHeight="1" x14ac:dyDescent="0.35">
      <c r="A1" s="68" t="s">
        <v>190</v>
      </c>
      <c r="B1" s="68"/>
      <c r="C1" s="68"/>
      <c r="D1" s="68"/>
      <c r="E1" s="68"/>
      <c r="F1" s="68"/>
      <c r="G1" s="68"/>
      <c r="H1" s="68"/>
    </row>
    <row r="2" spans="1:8" ht="155.5" customHeight="1" x14ac:dyDescent="0.35">
      <c r="A2" s="69" t="s">
        <v>186</v>
      </c>
      <c r="B2" s="69"/>
      <c r="C2" s="69"/>
      <c r="D2" s="69"/>
      <c r="E2" s="69"/>
      <c r="F2" s="69"/>
      <c r="G2" s="69"/>
      <c r="H2" s="69"/>
    </row>
    <row r="3" spans="1:8" ht="51.65" customHeight="1" x14ac:dyDescent="0.35">
      <c r="A3" s="1" t="s">
        <v>0</v>
      </c>
      <c r="B3" s="2" t="s">
        <v>1</v>
      </c>
      <c r="C3" s="3" t="s">
        <v>184</v>
      </c>
      <c r="D3" s="4" t="s">
        <v>185</v>
      </c>
      <c r="E3" s="5" t="s">
        <v>2</v>
      </c>
      <c r="F3" s="4" t="s">
        <v>3</v>
      </c>
      <c r="G3" s="6" t="s">
        <v>4</v>
      </c>
      <c r="H3" s="7" t="s">
        <v>5</v>
      </c>
    </row>
    <row r="4" spans="1:8" x14ac:dyDescent="0.35">
      <c r="A4" s="8" t="s">
        <v>6</v>
      </c>
      <c r="B4" s="9" t="s">
        <v>7</v>
      </c>
      <c r="C4" s="9" t="s">
        <v>7</v>
      </c>
      <c r="D4" s="9" t="s">
        <v>7</v>
      </c>
      <c r="E4" s="9" t="s">
        <v>7</v>
      </c>
      <c r="F4" s="9" t="s">
        <v>7</v>
      </c>
      <c r="G4" s="9" t="s">
        <v>7</v>
      </c>
      <c r="H4" s="9" t="s">
        <v>7</v>
      </c>
    </row>
    <row r="5" spans="1:8" x14ac:dyDescent="0.35">
      <c r="A5" s="10" t="str">
        <f>'[1]18-20FT'!A17</f>
        <v>ACCOMACK</v>
      </c>
      <c r="B5" s="11">
        <v>1205710</v>
      </c>
      <c r="C5" s="12">
        <v>359269.96</v>
      </c>
      <c r="D5" s="12">
        <v>846440.04</v>
      </c>
      <c r="E5" s="13">
        <v>0</v>
      </c>
      <c r="F5" s="14">
        <f>B5-E5</f>
        <v>1205710</v>
      </c>
      <c r="G5" s="15" t="s">
        <v>8</v>
      </c>
      <c r="H5" s="16" t="s">
        <v>9</v>
      </c>
    </row>
    <row r="6" spans="1:8" x14ac:dyDescent="0.35">
      <c r="A6" s="10" t="str">
        <f>'[1]18-20FT'!A18</f>
        <v>ALBEMARLE</v>
      </c>
      <c r="B6" s="11">
        <v>3343704</v>
      </c>
      <c r="C6" s="12">
        <v>996336.12</v>
      </c>
      <c r="D6" s="12">
        <v>2347367.88</v>
      </c>
      <c r="E6" s="12">
        <v>512612.69999999995</v>
      </c>
      <c r="F6" s="14">
        <f>B6-E6</f>
        <v>2831091.3</v>
      </c>
      <c r="G6" s="15" t="s">
        <v>10</v>
      </c>
      <c r="H6" s="16" t="s">
        <v>9</v>
      </c>
    </row>
    <row r="7" spans="1:8" ht="18.5" x14ac:dyDescent="0.35">
      <c r="A7" s="10" t="s">
        <v>11</v>
      </c>
      <c r="B7" s="11">
        <v>809182</v>
      </c>
      <c r="C7" s="12">
        <v>241115.01824037751</v>
      </c>
      <c r="D7" s="12">
        <v>568066.98175962258</v>
      </c>
      <c r="E7" s="12">
        <v>0</v>
      </c>
      <c r="F7" s="14">
        <f>B7-E7</f>
        <v>809182</v>
      </c>
      <c r="G7" s="15" t="s">
        <v>12</v>
      </c>
      <c r="H7" s="16" t="s">
        <v>9</v>
      </c>
    </row>
    <row r="8" spans="1:8" x14ac:dyDescent="0.35">
      <c r="A8" s="10" t="str">
        <f>'[1]18-20FT'!A20</f>
        <v>AMELIA</v>
      </c>
      <c r="B8" s="11">
        <v>469327</v>
      </c>
      <c r="C8" s="12">
        <v>139847.14000000001</v>
      </c>
      <c r="D8" s="12">
        <v>329479.86</v>
      </c>
      <c r="E8" s="12">
        <v>0</v>
      </c>
      <c r="F8" s="14">
        <f>B8-E8</f>
        <v>469327</v>
      </c>
      <c r="G8" s="15" t="s">
        <v>13</v>
      </c>
      <c r="H8" s="16" t="s">
        <v>9</v>
      </c>
    </row>
    <row r="9" spans="1:8" x14ac:dyDescent="0.35">
      <c r="A9" s="10" t="str">
        <f>'[1]18-20FT'!A21</f>
        <v>AMHERST</v>
      </c>
      <c r="B9" s="11">
        <v>1010394</v>
      </c>
      <c r="C9" s="12">
        <v>301070.92</v>
      </c>
      <c r="D9" s="12">
        <v>709323.08</v>
      </c>
      <c r="E9" s="12">
        <v>0</v>
      </c>
      <c r="F9" s="14">
        <f>B9-E9</f>
        <v>1010394</v>
      </c>
      <c r="G9" s="15" t="s">
        <v>14</v>
      </c>
      <c r="H9" s="16" t="s">
        <v>9</v>
      </c>
    </row>
    <row r="10" spans="1:8" x14ac:dyDescent="0.35">
      <c r="A10" s="10" t="str">
        <f>'[1]18-20FT'!A22</f>
        <v>APPOMATTOX</v>
      </c>
      <c r="B10" s="11">
        <v>540764</v>
      </c>
      <c r="C10" s="12">
        <v>161133.49</v>
      </c>
      <c r="D10" s="12">
        <v>379630.51</v>
      </c>
      <c r="E10" s="12">
        <v>0</v>
      </c>
      <c r="F10" s="14">
        <f t="shared" ref="F10:F73" si="0">B10-E10</f>
        <v>540764</v>
      </c>
      <c r="G10" s="15" t="s">
        <v>15</v>
      </c>
      <c r="H10" s="16" t="s">
        <v>9</v>
      </c>
    </row>
    <row r="11" spans="1:8" x14ac:dyDescent="0.35">
      <c r="A11" s="10" t="str">
        <f>'[1]18-20FT'!A23</f>
        <v>ARLINGTON</v>
      </c>
      <c r="B11" s="11">
        <v>5991120</v>
      </c>
      <c r="C11" s="12">
        <v>1785196.67</v>
      </c>
      <c r="D11" s="12">
        <v>4205923.33</v>
      </c>
      <c r="E11" s="12">
        <v>0</v>
      </c>
      <c r="F11" s="14">
        <f t="shared" si="0"/>
        <v>5991120</v>
      </c>
      <c r="G11" s="15" t="s">
        <v>16</v>
      </c>
      <c r="H11" s="16" t="s">
        <v>9</v>
      </c>
    </row>
    <row r="12" spans="1:8" x14ac:dyDescent="0.35">
      <c r="A12" s="10" t="str">
        <f>'[1]18-20FT'!A24</f>
        <v>AUGUSTA</v>
      </c>
      <c r="B12" s="11">
        <v>2393319</v>
      </c>
      <c r="C12" s="12">
        <v>713146.31</v>
      </c>
      <c r="D12" s="12">
        <v>1680172.69</v>
      </c>
      <c r="E12" s="12">
        <v>0</v>
      </c>
      <c r="F12" s="14">
        <f t="shared" si="0"/>
        <v>2393319</v>
      </c>
      <c r="G12" s="15" t="s">
        <v>17</v>
      </c>
      <c r="H12" s="16" t="s">
        <v>9</v>
      </c>
    </row>
    <row r="13" spans="1:8" x14ac:dyDescent="0.35">
      <c r="A13" s="10" t="str">
        <f>'[1]18-20FT'!A25</f>
        <v>BATH</v>
      </c>
      <c r="B13" s="11">
        <v>143843</v>
      </c>
      <c r="C13" s="12">
        <v>42861.440000000002</v>
      </c>
      <c r="D13" s="12">
        <v>100981.56</v>
      </c>
      <c r="E13" s="12">
        <v>0</v>
      </c>
      <c r="F13" s="14">
        <f t="shared" si="0"/>
        <v>143843</v>
      </c>
      <c r="G13" s="15" t="s">
        <v>18</v>
      </c>
      <c r="H13" s="16" t="s">
        <v>9</v>
      </c>
    </row>
    <row r="14" spans="1:8" x14ac:dyDescent="0.35">
      <c r="A14" s="10" t="str">
        <f>'[1]18-20FT'!A26</f>
        <v>BEDFORD</v>
      </c>
      <c r="B14" s="11">
        <v>2414762</v>
      </c>
      <c r="C14" s="12">
        <v>719535.76</v>
      </c>
      <c r="D14" s="12">
        <v>1695226.24</v>
      </c>
      <c r="E14" s="12">
        <v>0</v>
      </c>
      <c r="F14" s="14">
        <f t="shared" si="0"/>
        <v>2414762</v>
      </c>
      <c r="G14" s="15" t="s">
        <v>19</v>
      </c>
      <c r="H14" s="16" t="s">
        <v>9</v>
      </c>
    </row>
    <row r="15" spans="1:8" x14ac:dyDescent="0.35">
      <c r="A15" s="10" t="str">
        <f>'[1]18-20FT'!A27</f>
        <v>BLAND</v>
      </c>
      <c r="B15" s="11">
        <v>209905</v>
      </c>
      <c r="C15" s="12">
        <v>62546.19</v>
      </c>
      <c r="D15" s="12">
        <v>147358.81</v>
      </c>
      <c r="E15" s="12">
        <v>0</v>
      </c>
      <c r="F15" s="14">
        <f t="shared" si="0"/>
        <v>209905</v>
      </c>
      <c r="G15" s="15" t="s">
        <v>20</v>
      </c>
      <c r="H15" s="16" t="s">
        <v>9</v>
      </c>
    </row>
    <row r="16" spans="1:8" x14ac:dyDescent="0.35">
      <c r="A16" s="10" t="str">
        <f>'[1]18-20FT'!A28</f>
        <v>BOTETOURT</v>
      </c>
      <c r="B16" s="11">
        <v>1153795</v>
      </c>
      <c r="C16" s="12">
        <v>343800.66</v>
      </c>
      <c r="D16" s="12">
        <v>809994.34</v>
      </c>
      <c r="E16" s="12">
        <v>0</v>
      </c>
      <c r="F16" s="14">
        <f t="shared" si="0"/>
        <v>1153795</v>
      </c>
      <c r="G16" s="15" t="s">
        <v>21</v>
      </c>
      <c r="H16" s="16" t="s">
        <v>9</v>
      </c>
    </row>
    <row r="17" spans="1:8" x14ac:dyDescent="0.35">
      <c r="A17" s="10" t="str">
        <f>'[1]18-20FT'!A29</f>
        <v>BRUNSWICK</v>
      </c>
      <c r="B17" s="11">
        <v>491218</v>
      </c>
      <c r="C17" s="12">
        <v>146370.07999999999</v>
      </c>
      <c r="D17" s="12">
        <v>344847.92</v>
      </c>
      <c r="E17" s="12">
        <v>75636.149999999994</v>
      </c>
      <c r="F17" s="14">
        <f t="shared" si="0"/>
        <v>415581.85</v>
      </c>
      <c r="G17" s="15" t="s">
        <v>22</v>
      </c>
      <c r="H17" s="16" t="s">
        <v>9</v>
      </c>
    </row>
    <row r="18" spans="1:8" x14ac:dyDescent="0.35">
      <c r="A18" s="10" t="str">
        <f>'[1]18-20FT'!A30</f>
        <v>BUCHANAN</v>
      </c>
      <c r="B18" s="11">
        <v>897083</v>
      </c>
      <c r="C18" s="12">
        <v>267307.21000000002</v>
      </c>
      <c r="D18" s="12">
        <v>629775.79</v>
      </c>
      <c r="E18" s="12">
        <v>0</v>
      </c>
      <c r="F18" s="14">
        <f t="shared" si="0"/>
        <v>897083</v>
      </c>
      <c r="G18" s="15" t="s">
        <v>23</v>
      </c>
      <c r="H18" s="16" t="s">
        <v>9</v>
      </c>
    </row>
    <row r="19" spans="1:8" x14ac:dyDescent="0.35">
      <c r="A19" s="10" t="str">
        <f>'[1]18-20FT'!A31</f>
        <v>BUCKINGHAM</v>
      </c>
      <c r="B19" s="11">
        <v>581972</v>
      </c>
      <c r="C19" s="12">
        <v>173412.4</v>
      </c>
      <c r="D19" s="12">
        <v>408559.6</v>
      </c>
      <c r="E19" s="12">
        <v>0</v>
      </c>
      <c r="F19" s="14">
        <f t="shared" si="0"/>
        <v>581972</v>
      </c>
      <c r="G19" s="15" t="s">
        <v>24</v>
      </c>
      <c r="H19" s="16" t="s">
        <v>9</v>
      </c>
    </row>
    <row r="20" spans="1:8" x14ac:dyDescent="0.35">
      <c r="A20" s="10" t="str">
        <f>'[1]18-20FT'!A32</f>
        <v>CAMPBELL</v>
      </c>
      <c r="B20" s="11">
        <v>1744076</v>
      </c>
      <c r="C20" s="12">
        <v>519688.92</v>
      </c>
      <c r="D20" s="12">
        <v>1224387.08</v>
      </c>
      <c r="E20" s="12">
        <v>0</v>
      </c>
      <c r="F20" s="14">
        <f t="shared" si="0"/>
        <v>1744076</v>
      </c>
      <c r="G20" s="15" t="s">
        <v>25</v>
      </c>
      <c r="H20" s="16" t="s">
        <v>9</v>
      </c>
    </row>
    <row r="21" spans="1:8" x14ac:dyDescent="0.35">
      <c r="A21" s="10" t="str">
        <f>'[1]18-20FT'!A33</f>
        <v>CAROLINE</v>
      </c>
      <c r="B21" s="11">
        <v>1002984</v>
      </c>
      <c r="C21" s="12">
        <v>298862.93</v>
      </c>
      <c r="D21" s="12">
        <v>704121.07</v>
      </c>
      <c r="E21" s="12">
        <v>0</v>
      </c>
      <c r="F21" s="14">
        <f t="shared" si="0"/>
        <v>1002984</v>
      </c>
      <c r="G21" s="15" t="s">
        <v>26</v>
      </c>
      <c r="H21" s="16" t="s">
        <v>9</v>
      </c>
    </row>
    <row r="22" spans="1:8" x14ac:dyDescent="0.35">
      <c r="A22" s="10" t="str">
        <f>'[1]18-20FT'!A34</f>
        <v>CARROLL</v>
      </c>
      <c r="B22" s="11">
        <v>1049029</v>
      </c>
      <c r="C22" s="12">
        <v>312583.14</v>
      </c>
      <c r="D22" s="12">
        <v>736445.86</v>
      </c>
      <c r="E22" s="12">
        <v>0</v>
      </c>
      <c r="F22" s="14">
        <f t="shared" si="0"/>
        <v>1049029</v>
      </c>
      <c r="G22" s="15" t="s">
        <v>27</v>
      </c>
      <c r="H22" s="16" t="s">
        <v>9</v>
      </c>
    </row>
    <row r="23" spans="1:8" x14ac:dyDescent="0.35">
      <c r="A23" s="10" t="str">
        <f>'[1]18-20FT'!A35</f>
        <v>CHARLES CITY</v>
      </c>
      <c r="B23" s="11">
        <v>210671</v>
      </c>
      <c r="C23" s="12">
        <v>62774.43</v>
      </c>
      <c r="D23" s="12">
        <v>147896.57</v>
      </c>
      <c r="E23" s="12">
        <v>0</v>
      </c>
      <c r="F23" s="14">
        <f t="shared" si="0"/>
        <v>210671</v>
      </c>
      <c r="G23" s="15" t="s">
        <v>28</v>
      </c>
      <c r="H23" s="16" t="s">
        <v>9</v>
      </c>
    </row>
    <row r="24" spans="1:8" x14ac:dyDescent="0.35">
      <c r="A24" s="10" t="str">
        <f>'[1]18-20FT'!A36</f>
        <v>CHARLOTTE</v>
      </c>
      <c r="B24" s="11">
        <v>460721</v>
      </c>
      <c r="C24" s="12">
        <v>137282.78</v>
      </c>
      <c r="D24" s="12">
        <v>323438.21999999997</v>
      </c>
      <c r="E24" s="12">
        <v>0</v>
      </c>
      <c r="F24" s="14">
        <f t="shared" si="0"/>
        <v>460721</v>
      </c>
      <c r="G24" s="15" t="s">
        <v>29</v>
      </c>
      <c r="H24" s="16" t="s">
        <v>9</v>
      </c>
    </row>
    <row r="25" spans="1:8" x14ac:dyDescent="0.35">
      <c r="A25" s="10" t="str">
        <f>'[1]18-20FT'!A37</f>
        <v>CHESTERFIELD</v>
      </c>
      <c r="B25" s="11">
        <v>13426975</v>
      </c>
      <c r="C25" s="12">
        <v>4000886.48</v>
      </c>
      <c r="D25" s="12">
        <v>9426088.5199999996</v>
      </c>
      <c r="E25" s="12">
        <v>0</v>
      </c>
      <c r="F25" s="14">
        <f t="shared" si="0"/>
        <v>13426975</v>
      </c>
      <c r="G25" s="15" t="s">
        <v>30</v>
      </c>
      <c r="H25" s="16" t="s">
        <v>9</v>
      </c>
    </row>
    <row r="26" spans="1:8" x14ac:dyDescent="0.35">
      <c r="A26" s="10" t="str">
        <f>'[1]18-20FT'!A38</f>
        <v>CLARKE</v>
      </c>
      <c r="B26" s="11">
        <v>433237</v>
      </c>
      <c r="C26" s="12">
        <v>129093.27</v>
      </c>
      <c r="D26" s="12">
        <v>304143.73</v>
      </c>
      <c r="E26" s="12">
        <v>0</v>
      </c>
      <c r="F26" s="14">
        <f t="shared" si="0"/>
        <v>433237</v>
      </c>
      <c r="G26" s="15" t="s">
        <v>31</v>
      </c>
      <c r="H26" s="16" t="s">
        <v>9</v>
      </c>
    </row>
    <row r="27" spans="1:8" x14ac:dyDescent="0.35">
      <c r="A27" s="10" t="str">
        <f>'[1]18-20FT'!A39</f>
        <v>CRAIG</v>
      </c>
      <c r="B27" s="11">
        <v>163066</v>
      </c>
      <c r="C27" s="12">
        <v>48589.39</v>
      </c>
      <c r="D27" s="12">
        <v>114476.61</v>
      </c>
      <c r="E27" s="12">
        <v>0</v>
      </c>
      <c r="F27" s="14">
        <f t="shared" si="0"/>
        <v>163066</v>
      </c>
      <c r="G27" s="15" t="s">
        <v>32</v>
      </c>
      <c r="H27" s="16" t="s">
        <v>9</v>
      </c>
    </row>
    <row r="28" spans="1:8" x14ac:dyDescent="0.35">
      <c r="A28" s="10" t="str">
        <f>'[1]18-20FT'!A40</f>
        <v>CULPEPER</v>
      </c>
      <c r="B28" s="11">
        <v>1851099</v>
      </c>
      <c r="C28" s="12">
        <v>551578.96</v>
      </c>
      <c r="D28" s="12">
        <v>1299520.04</v>
      </c>
      <c r="E28" s="12">
        <v>0</v>
      </c>
      <c r="F28" s="14">
        <f t="shared" si="0"/>
        <v>1851099</v>
      </c>
      <c r="G28" s="15" t="s">
        <v>33</v>
      </c>
      <c r="H28" s="16" t="s">
        <v>9</v>
      </c>
    </row>
    <row r="29" spans="1:8" x14ac:dyDescent="0.35">
      <c r="A29" s="10" t="str">
        <f>'[1]18-20FT'!A41</f>
        <v>CUMBERLAND</v>
      </c>
      <c r="B29" s="11">
        <v>340612</v>
      </c>
      <c r="C29" s="12">
        <v>101493.44</v>
      </c>
      <c r="D29" s="12">
        <v>239118.56</v>
      </c>
      <c r="E29" s="12">
        <v>0</v>
      </c>
      <c r="F29" s="14">
        <f t="shared" si="0"/>
        <v>340612</v>
      </c>
      <c r="G29" s="15" t="s">
        <v>34</v>
      </c>
      <c r="H29" s="16" t="s">
        <v>9</v>
      </c>
    </row>
    <row r="30" spans="1:8" x14ac:dyDescent="0.35">
      <c r="A30" s="10" t="str">
        <f>'[1]18-20FT'!A42</f>
        <v>DICKENSON</v>
      </c>
      <c r="B30" s="11">
        <v>558951</v>
      </c>
      <c r="C30" s="12">
        <v>166552.74</v>
      </c>
      <c r="D30" s="12">
        <v>392398.26</v>
      </c>
      <c r="E30" s="12">
        <v>0</v>
      </c>
      <c r="F30" s="14">
        <f t="shared" si="0"/>
        <v>558951</v>
      </c>
      <c r="G30" s="15" t="s">
        <v>35</v>
      </c>
      <c r="H30" s="16" t="s">
        <v>9</v>
      </c>
    </row>
    <row r="31" spans="1:8" x14ac:dyDescent="0.35">
      <c r="A31" s="10" t="str">
        <f>'[1]18-20FT'!A43</f>
        <v>DINWIDDIE</v>
      </c>
      <c r="B31" s="11">
        <v>968408</v>
      </c>
      <c r="C31" s="12">
        <v>288560.19</v>
      </c>
      <c r="D31" s="12">
        <v>679847.81</v>
      </c>
      <c r="E31" s="12">
        <v>0</v>
      </c>
      <c r="F31" s="14">
        <f t="shared" si="0"/>
        <v>968408</v>
      </c>
      <c r="G31" s="15" t="s">
        <v>36</v>
      </c>
      <c r="H31" s="16" t="s">
        <v>9</v>
      </c>
    </row>
    <row r="32" spans="1:8" x14ac:dyDescent="0.35">
      <c r="A32" s="10" t="str">
        <f>'[1]18-20FT'!A44</f>
        <v>ESSEX</v>
      </c>
      <c r="B32" s="11">
        <v>416605</v>
      </c>
      <c r="C32" s="12">
        <v>124137.37</v>
      </c>
      <c r="D32" s="12">
        <v>292467.63</v>
      </c>
      <c r="E32" s="12">
        <v>0</v>
      </c>
      <c r="F32" s="14">
        <f t="shared" si="0"/>
        <v>416605</v>
      </c>
      <c r="G32" s="15" t="s">
        <v>37</v>
      </c>
      <c r="H32" s="16" t="s">
        <v>9</v>
      </c>
    </row>
    <row r="33" spans="1:8" x14ac:dyDescent="0.35">
      <c r="A33" s="10" t="str">
        <f>'[1]18-20FT'!A45</f>
        <v>FAIRFAX</v>
      </c>
      <c r="B33" s="11">
        <v>39395434</v>
      </c>
      <c r="C33" s="12">
        <v>11738806.33</v>
      </c>
      <c r="D33" s="12">
        <v>27656627.670000002</v>
      </c>
      <c r="E33" s="17">
        <v>6043485.8999999994</v>
      </c>
      <c r="F33" s="14">
        <f t="shared" si="0"/>
        <v>33351948.100000001</v>
      </c>
      <c r="G33" s="15" t="s">
        <v>38</v>
      </c>
      <c r="H33" s="16" t="s">
        <v>9</v>
      </c>
    </row>
    <row r="34" spans="1:8" x14ac:dyDescent="0.35">
      <c r="A34" s="10" t="str">
        <f>'[1]18-20FT'!A46</f>
        <v>FAUQUIER</v>
      </c>
      <c r="B34" s="11">
        <v>2515017</v>
      </c>
      <c r="C34" s="12">
        <v>749409.12</v>
      </c>
      <c r="D34" s="12">
        <v>1765607.88</v>
      </c>
      <c r="E34" s="12">
        <v>0</v>
      </c>
      <c r="F34" s="14">
        <f t="shared" si="0"/>
        <v>2515017</v>
      </c>
      <c r="G34" s="15" t="s">
        <v>39</v>
      </c>
      <c r="H34" s="16" t="s">
        <v>9</v>
      </c>
    </row>
    <row r="35" spans="1:8" x14ac:dyDescent="0.35">
      <c r="A35" s="10" t="str">
        <f>'[1]18-20FT'!A47</f>
        <v>FLOYD</v>
      </c>
      <c r="B35" s="11">
        <v>527299</v>
      </c>
      <c r="C35" s="12">
        <v>157121.28</v>
      </c>
      <c r="D35" s="12">
        <v>370177.72</v>
      </c>
      <c r="E35" s="12">
        <v>0</v>
      </c>
      <c r="F35" s="14">
        <f t="shared" si="0"/>
        <v>527299</v>
      </c>
      <c r="G35" s="15" t="s">
        <v>40</v>
      </c>
      <c r="H35" s="16" t="s">
        <v>9</v>
      </c>
    </row>
    <row r="36" spans="1:8" x14ac:dyDescent="0.35">
      <c r="A36" s="10" t="str">
        <f>'[1]18-20FT'!A48</f>
        <v>FLUVANNA</v>
      </c>
      <c r="B36" s="11">
        <v>808267</v>
      </c>
      <c r="C36" s="12">
        <v>240842.37</v>
      </c>
      <c r="D36" s="12">
        <v>567424.63</v>
      </c>
      <c r="E36" s="12">
        <v>0</v>
      </c>
      <c r="F36" s="14">
        <f t="shared" si="0"/>
        <v>808267</v>
      </c>
      <c r="G36" s="15" t="s">
        <v>41</v>
      </c>
      <c r="H36" s="16" t="s">
        <v>9</v>
      </c>
    </row>
    <row r="37" spans="1:8" x14ac:dyDescent="0.35">
      <c r="A37" s="10" t="str">
        <f>'[1]18-20FT'!A49</f>
        <v>FRANKLIN COUNTY</v>
      </c>
      <c r="B37" s="11">
        <v>1812424</v>
      </c>
      <c r="C37" s="12">
        <v>540054.82999999996</v>
      </c>
      <c r="D37" s="12">
        <v>1272369.17</v>
      </c>
      <c r="E37" s="12">
        <v>0</v>
      </c>
      <c r="F37" s="14">
        <f t="shared" si="0"/>
        <v>1812424</v>
      </c>
      <c r="G37" s="15" t="s">
        <v>42</v>
      </c>
      <c r="H37" s="16" t="s">
        <v>9</v>
      </c>
    </row>
    <row r="38" spans="1:8" x14ac:dyDescent="0.35">
      <c r="A38" s="10" t="str">
        <f>'[1]18-20FT'!A50</f>
        <v>FREDERICK</v>
      </c>
      <c r="B38" s="11">
        <v>2950706</v>
      </c>
      <c r="C38" s="12">
        <v>879233.02</v>
      </c>
      <c r="D38" s="12">
        <v>2071472.98</v>
      </c>
      <c r="E38" s="12">
        <v>0</v>
      </c>
      <c r="F38" s="14">
        <f t="shared" si="0"/>
        <v>2950706</v>
      </c>
      <c r="G38" s="15" t="s">
        <v>43</v>
      </c>
      <c r="H38" s="16" t="s">
        <v>9</v>
      </c>
    </row>
    <row r="39" spans="1:8" x14ac:dyDescent="0.35">
      <c r="A39" s="10" t="str">
        <f>'[1]18-20FT'!A51</f>
        <v>GILES</v>
      </c>
      <c r="B39" s="11">
        <v>553121</v>
      </c>
      <c r="C39" s="12">
        <v>164815.54999999999</v>
      </c>
      <c r="D39" s="12">
        <v>388305.45</v>
      </c>
      <c r="E39" s="12">
        <v>0</v>
      </c>
      <c r="F39" s="14">
        <f t="shared" si="0"/>
        <v>553121</v>
      </c>
      <c r="G39" s="15" t="s">
        <v>44</v>
      </c>
      <c r="H39" s="16" t="s">
        <v>9</v>
      </c>
    </row>
    <row r="40" spans="1:8" x14ac:dyDescent="0.35">
      <c r="A40" s="10" t="str">
        <f>'[1]18-20FT'!A52</f>
        <v>GLOUCESTER</v>
      </c>
      <c r="B40" s="11">
        <v>1230399</v>
      </c>
      <c r="C40" s="12">
        <v>366626.64</v>
      </c>
      <c r="D40" s="12">
        <v>863772.36</v>
      </c>
      <c r="E40" s="12">
        <v>0</v>
      </c>
      <c r="F40" s="14">
        <f t="shared" si="0"/>
        <v>1230399</v>
      </c>
      <c r="G40" s="15" t="s">
        <v>45</v>
      </c>
      <c r="H40" s="16" t="s">
        <v>9</v>
      </c>
    </row>
    <row r="41" spans="1:8" x14ac:dyDescent="0.35">
      <c r="A41" s="10" t="str">
        <f>'[1]18-20FT'!A53</f>
        <v>GOOCHLAND</v>
      </c>
      <c r="B41" s="11">
        <v>662897</v>
      </c>
      <c r="C41" s="12">
        <v>197525.92</v>
      </c>
      <c r="D41" s="12">
        <v>465371.08</v>
      </c>
      <c r="E41" s="12">
        <v>0</v>
      </c>
      <c r="F41" s="14">
        <f t="shared" si="0"/>
        <v>662897</v>
      </c>
      <c r="G41" s="15" t="s">
        <v>46</v>
      </c>
      <c r="H41" s="16" t="s">
        <v>9</v>
      </c>
    </row>
    <row r="42" spans="1:8" x14ac:dyDescent="0.35">
      <c r="A42" s="10" t="str">
        <f>'[1]18-20FT'!A54</f>
        <v>GRAYSON</v>
      </c>
      <c r="B42" s="11">
        <v>468052</v>
      </c>
      <c r="C42" s="12">
        <v>139467.22</v>
      </c>
      <c r="D42" s="12">
        <v>328584.78000000003</v>
      </c>
      <c r="E42" s="12">
        <v>0</v>
      </c>
      <c r="F42" s="14">
        <f t="shared" si="0"/>
        <v>468052</v>
      </c>
      <c r="G42" s="15" t="s">
        <v>47</v>
      </c>
      <c r="H42" s="16" t="s">
        <v>9</v>
      </c>
    </row>
    <row r="43" spans="1:8" x14ac:dyDescent="0.35">
      <c r="A43" s="10" t="str">
        <f>'[1]18-20FT'!A55</f>
        <v>GREENE</v>
      </c>
      <c r="B43" s="11">
        <v>822927</v>
      </c>
      <c r="C43" s="12">
        <v>245210.67</v>
      </c>
      <c r="D43" s="12">
        <v>577716.32999999996</v>
      </c>
      <c r="E43" s="12">
        <v>98970.75</v>
      </c>
      <c r="F43" s="14">
        <f t="shared" si="0"/>
        <v>723956.25</v>
      </c>
      <c r="G43" s="15" t="s">
        <v>48</v>
      </c>
      <c r="H43" s="16" t="s">
        <v>9</v>
      </c>
    </row>
    <row r="44" spans="1:8" x14ac:dyDescent="0.35">
      <c r="A44" s="10" t="str">
        <f>'[1]18-20FT'!A56</f>
        <v>GREENSVILLE</v>
      </c>
      <c r="B44" s="11">
        <v>649757</v>
      </c>
      <c r="C44" s="12">
        <v>193610.55</v>
      </c>
      <c r="D44" s="12">
        <v>456146.45</v>
      </c>
      <c r="E44" s="12">
        <v>0</v>
      </c>
      <c r="F44" s="14">
        <f t="shared" si="0"/>
        <v>649757</v>
      </c>
      <c r="G44" s="15" t="s">
        <v>49</v>
      </c>
      <c r="H44" s="16" t="s">
        <v>9</v>
      </c>
    </row>
    <row r="45" spans="1:8" x14ac:dyDescent="0.35">
      <c r="A45" s="10" t="str">
        <f>'[1]18-20FT'!A57</f>
        <v>HALIFAX</v>
      </c>
      <c r="B45" s="11">
        <v>1552068</v>
      </c>
      <c r="C45" s="12">
        <v>462475.57</v>
      </c>
      <c r="D45" s="12">
        <v>1089592.43</v>
      </c>
      <c r="E45" s="12">
        <v>0</v>
      </c>
      <c r="F45" s="14">
        <f t="shared" si="0"/>
        <v>1552068</v>
      </c>
      <c r="G45" s="15" t="s">
        <v>50</v>
      </c>
      <c r="H45" s="16" t="s">
        <v>9</v>
      </c>
    </row>
    <row r="46" spans="1:8" x14ac:dyDescent="0.35">
      <c r="A46" s="10" t="str">
        <f>'[1]18-20FT'!A58</f>
        <v>HANOVER</v>
      </c>
      <c r="B46" s="11">
        <v>3615003</v>
      </c>
      <c r="C46" s="12">
        <v>1077176.1000000001</v>
      </c>
      <c r="D46" s="12">
        <v>2537826.9</v>
      </c>
      <c r="E46" s="12">
        <v>0</v>
      </c>
      <c r="F46" s="14">
        <f t="shared" si="0"/>
        <v>3615003</v>
      </c>
      <c r="G46" s="15" t="s">
        <v>51</v>
      </c>
      <c r="H46" s="16" t="s">
        <v>9</v>
      </c>
    </row>
    <row r="47" spans="1:8" x14ac:dyDescent="0.35">
      <c r="A47" s="10" t="str">
        <f>'[1]18-20FT'!A59</f>
        <v>HENRICO</v>
      </c>
      <c r="B47" s="11">
        <v>10964311</v>
      </c>
      <c r="C47" s="12">
        <v>3267077.18</v>
      </c>
      <c r="D47" s="12">
        <v>7697233.8200000003</v>
      </c>
      <c r="E47" s="12">
        <v>1677835.8</v>
      </c>
      <c r="F47" s="14">
        <f t="shared" si="0"/>
        <v>9286475.1999999993</v>
      </c>
      <c r="G47" s="15" t="s">
        <v>52</v>
      </c>
      <c r="H47" s="16" t="s">
        <v>9</v>
      </c>
    </row>
    <row r="48" spans="1:8" x14ac:dyDescent="0.35">
      <c r="A48" s="10" t="str">
        <f>'[1]18-20FT'!A60</f>
        <v>HENRY</v>
      </c>
      <c r="B48" s="11">
        <v>2243020</v>
      </c>
      <c r="C48" s="12">
        <v>668361.15</v>
      </c>
      <c r="D48" s="12">
        <v>1574658.85</v>
      </c>
      <c r="E48" s="12">
        <v>0</v>
      </c>
      <c r="F48" s="14">
        <f t="shared" si="0"/>
        <v>2243020</v>
      </c>
      <c r="G48" s="15" t="s">
        <v>53</v>
      </c>
      <c r="H48" s="16" t="s">
        <v>9</v>
      </c>
    </row>
    <row r="49" spans="1:8" x14ac:dyDescent="0.35">
      <c r="A49" s="10" t="str">
        <f>'[1]18-20FT'!A61</f>
        <v>HIGHLAND</v>
      </c>
      <c r="B49" s="11">
        <v>57679</v>
      </c>
      <c r="C49" s="12">
        <v>17186.830000000002</v>
      </c>
      <c r="D49" s="12">
        <v>40492.17</v>
      </c>
      <c r="E49" s="12">
        <v>0</v>
      </c>
      <c r="F49" s="14">
        <f t="shared" si="0"/>
        <v>57679</v>
      </c>
      <c r="G49" s="15" t="s">
        <v>54</v>
      </c>
      <c r="H49" s="16" t="s">
        <v>9</v>
      </c>
    </row>
    <row r="50" spans="1:8" x14ac:dyDescent="0.35">
      <c r="A50" s="10" t="str">
        <f>'[1]18-20FT'!A62</f>
        <v>ISLE OF WIGHT</v>
      </c>
      <c r="B50" s="11">
        <v>1176276</v>
      </c>
      <c r="C50" s="12">
        <v>350499.4</v>
      </c>
      <c r="D50" s="12">
        <v>825776.6</v>
      </c>
      <c r="E50" s="12">
        <v>0</v>
      </c>
      <c r="F50" s="14">
        <f t="shared" si="0"/>
        <v>1176276</v>
      </c>
      <c r="G50" s="15" t="s">
        <v>55</v>
      </c>
      <c r="H50" s="16" t="s">
        <v>9</v>
      </c>
    </row>
    <row r="51" spans="1:8" x14ac:dyDescent="0.35">
      <c r="A51" s="10" t="str">
        <f>'[1]18-20FT'!A63</f>
        <v>KING GEORGE</v>
      </c>
      <c r="B51" s="11">
        <v>949862</v>
      </c>
      <c r="C51" s="12">
        <v>283033.96999999997</v>
      </c>
      <c r="D51" s="12">
        <v>666828.03</v>
      </c>
      <c r="E51" s="12">
        <v>0</v>
      </c>
      <c r="F51" s="14">
        <f t="shared" si="0"/>
        <v>949862</v>
      </c>
      <c r="G51" s="15" t="s">
        <v>56</v>
      </c>
      <c r="H51" s="16" t="s">
        <v>9</v>
      </c>
    </row>
    <row r="52" spans="1:8" x14ac:dyDescent="0.35">
      <c r="A52" s="10" t="str">
        <f>'[1]18-20FT'!A64</f>
        <v>KING &amp; QUEEN</v>
      </c>
      <c r="B52" s="11">
        <v>240191</v>
      </c>
      <c r="C52" s="12">
        <v>71570.62</v>
      </c>
      <c r="D52" s="12">
        <v>168620.38</v>
      </c>
      <c r="E52" s="12">
        <v>0</v>
      </c>
      <c r="F52" s="14">
        <f t="shared" si="0"/>
        <v>240191</v>
      </c>
      <c r="G52" s="15" t="s">
        <v>57</v>
      </c>
      <c r="H52" s="16" t="s">
        <v>9</v>
      </c>
    </row>
    <row r="53" spans="1:8" x14ac:dyDescent="0.35">
      <c r="A53" s="10" t="str">
        <f>'[1]18-20FT'!A65</f>
        <v>KING WILLIAM</v>
      </c>
      <c r="B53" s="11">
        <v>491829</v>
      </c>
      <c r="C53" s="12">
        <v>146552.15</v>
      </c>
      <c r="D53" s="12">
        <v>345276.85</v>
      </c>
      <c r="E53" s="12">
        <v>0</v>
      </c>
      <c r="F53" s="14">
        <f t="shared" si="0"/>
        <v>491829</v>
      </c>
      <c r="G53" s="15" t="s">
        <v>58</v>
      </c>
      <c r="H53" s="16" t="s">
        <v>9</v>
      </c>
    </row>
    <row r="54" spans="1:8" x14ac:dyDescent="0.35">
      <c r="A54" s="10" t="str">
        <f>'[1]18-20FT'!A66</f>
        <v>LANCASTER</v>
      </c>
      <c r="B54" s="11">
        <v>289705</v>
      </c>
      <c r="C54" s="12">
        <v>86324.49</v>
      </c>
      <c r="D54" s="12">
        <v>203380.51</v>
      </c>
      <c r="E54" s="12">
        <v>0</v>
      </c>
      <c r="F54" s="14">
        <f t="shared" si="0"/>
        <v>289705</v>
      </c>
      <c r="G54" s="15" t="s">
        <v>59</v>
      </c>
      <c r="H54" s="16" t="s">
        <v>9</v>
      </c>
    </row>
    <row r="55" spans="1:8" x14ac:dyDescent="0.35">
      <c r="A55" s="10" t="str">
        <f>'[1]18-20FT'!A67</f>
        <v>LEE</v>
      </c>
      <c r="B55" s="11">
        <v>898059</v>
      </c>
      <c r="C55" s="12">
        <v>267598.03000000003</v>
      </c>
      <c r="D55" s="12">
        <v>630460.97</v>
      </c>
      <c r="E55" s="12">
        <v>0</v>
      </c>
      <c r="F55" s="14">
        <f t="shared" si="0"/>
        <v>898059</v>
      </c>
      <c r="G55" s="15" t="s">
        <v>60</v>
      </c>
      <c r="H55" s="16" t="s">
        <v>9</v>
      </c>
    </row>
    <row r="56" spans="1:8" x14ac:dyDescent="0.35">
      <c r="A56" s="10" t="str">
        <f>'[1]18-20FT'!A68</f>
        <v>LOUDOUN</v>
      </c>
      <c r="B56" s="11">
        <v>13755454</v>
      </c>
      <c r="C56" s="12">
        <v>4098764.61</v>
      </c>
      <c r="D56" s="12">
        <v>9656689.3900000006</v>
      </c>
      <c r="E56" s="12">
        <v>0</v>
      </c>
      <c r="F56" s="14">
        <f t="shared" si="0"/>
        <v>13755454</v>
      </c>
      <c r="G56" s="15" t="s">
        <v>61</v>
      </c>
      <c r="H56" s="16" t="s">
        <v>9</v>
      </c>
    </row>
    <row r="57" spans="1:8" x14ac:dyDescent="0.35">
      <c r="A57" s="10" t="str">
        <f>'[1]18-20FT'!A69</f>
        <v>LOUISA</v>
      </c>
      <c r="B57" s="11">
        <v>1068999</v>
      </c>
      <c r="C57" s="12">
        <v>318533.67</v>
      </c>
      <c r="D57" s="12">
        <v>750465.33</v>
      </c>
      <c r="E57" s="12">
        <v>0</v>
      </c>
      <c r="F57" s="14">
        <f t="shared" si="0"/>
        <v>1068999</v>
      </c>
      <c r="G57" s="15" t="s">
        <v>62</v>
      </c>
      <c r="H57" s="16" t="s">
        <v>9</v>
      </c>
    </row>
    <row r="58" spans="1:8" x14ac:dyDescent="0.35">
      <c r="A58" s="10" t="str">
        <f>'[1]18-20FT'!A70</f>
        <v>LUNENBURG</v>
      </c>
      <c r="B58" s="11">
        <v>449440</v>
      </c>
      <c r="C58" s="12">
        <v>133921.34</v>
      </c>
      <c r="D58" s="12">
        <v>315518.65999999997</v>
      </c>
      <c r="E58" s="12">
        <v>0</v>
      </c>
      <c r="F58" s="14">
        <f t="shared" si="0"/>
        <v>449440</v>
      </c>
      <c r="G58" s="15" t="s">
        <v>63</v>
      </c>
      <c r="H58" s="16" t="s">
        <v>9</v>
      </c>
    </row>
    <row r="59" spans="1:8" x14ac:dyDescent="0.35">
      <c r="A59" s="10" t="str">
        <f>'[1]18-20FT'!A71</f>
        <v>MADISON</v>
      </c>
      <c r="B59" s="11">
        <v>451943</v>
      </c>
      <c r="C59" s="12">
        <v>134667.16</v>
      </c>
      <c r="D59" s="12">
        <v>317275.84000000003</v>
      </c>
      <c r="E59" s="12">
        <v>0</v>
      </c>
      <c r="F59" s="14">
        <f t="shared" si="0"/>
        <v>451943</v>
      </c>
      <c r="G59" s="15" t="s">
        <v>64</v>
      </c>
      <c r="H59" s="16" t="s">
        <v>9</v>
      </c>
    </row>
    <row r="60" spans="1:8" x14ac:dyDescent="0.35">
      <c r="A60" s="10" t="str">
        <f>'[1]18-20FT'!A72</f>
        <v>MATHEWS</v>
      </c>
      <c r="B60" s="11">
        <v>259654</v>
      </c>
      <c r="C60" s="12">
        <v>77370.080000000002</v>
      </c>
      <c r="D60" s="12">
        <v>182283.92</v>
      </c>
      <c r="E60" s="12">
        <v>0</v>
      </c>
      <c r="F60" s="14">
        <f t="shared" si="0"/>
        <v>259654</v>
      </c>
      <c r="G60" s="15" t="s">
        <v>65</v>
      </c>
      <c r="H60" s="16" t="s">
        <v>9</v>
      </c>
    </row>
    <row r="61" spans="1:8" x14ac:dyDescent="0.35">
      <c r="A61" s="10" t="str">
        <f>'[1]18-20FT'!A73</f>
        <v>MECKLENBURG</v>
      </c>
      <c r="B61" s="11">
        <v>1045424</v>
      </c>
      <c r="C61" s="12">
        <v>311508.94</v>
      </c>
      <c r="D61" s="12">
        <v>733915.06</v>
      </c>
      <c r="E61" s="12">
        <v>161766.75</v>
      </c>
      <c r="F61" s="14">
        <f t="shared" si="0"/>
        <v>883657.25</v>
      </c>
      <c r="G61" s="15" t="s">
        <v>66</v>
      </c>
      <c r="H61" s="16" t="s">
        <v>9</v>
      </c>
    </row>
    <row r="62" spans="1:8" x14ac:dyDescent="0.35">
      <c r="A62" s="10" t="str">
        <f>'[1]18-20FT'!A74</f>
        <v>MIDDLESEX</v>
      </c>
      <c r="B62" s="11">
        <v>315720</v>
      </c>
      <c r="C62" s="12">
        <v>94076.28</v>
      </c>
      <c r="D62" s="12">
        <v>221643.72</v>
      </c>
      <c r="E62" s="12">
        <v>0</v>
      </c>
      <c r="F62" s="14">
        <f t="shared" si="0"/>
        <v>315720</v>
      </c>
      <c r="G62" s="15" t="s">
        <v>67</v>
      </c>
      <c r="H62" s="16" t="s">
        <v>9</v>
      </c>
    </row>
    <row r="63" spans="1:8" x14ac:dyDescent="0.35">
      <c r="A63" s="10" t="str">
        <f>'[1]18-20FT'!A75</f>
        <v>MONTGOMERY</v>
      </c>
      <c r="B63" s="11">
        <v>2346949</v>
      </c>
      <c r="C63" s="12">
        <v>699329.26</v>
      </c>
      <c r="D63" s="12">
        <v>1647619.74</v>
      </c>
      <c r="E63" s="12">
        <v>0</v>
      </c>
      <c r="F63" s="14">
        <f t="shared" si="0"/>
        <v>2346949</v>
      </c>
      <c r="G63" s="15" t="s">
        <v>68</v>
      </c>
      <c r="H63" s="16" t="s">
        <v>9</v>
      </c>
    </row>
    <row r="64" spans="1:8" x14ac:dyDescent="0.35">
      <c r="A64" s="10" t="str">
        <f>'[1]18-20FT'!A76</f>
        <v>NELSON</v>
      </c>
      <c r="B64" s="11">
        <v>466850</v>
      </c>
      <c r="C64" s="12">
        <v>139109.06</v>
      </c>
      <c r="D64" s="12">
        <v>327740.94</v>
      </c>
      <c r="E64" s="12">
        <v>0</v>
      </c>
      <c r="F64" s="14">
        <f t="shared" si="0"/>
        <v>466850</v>
      </c>
      <c r="G64" s="15" t="s">
        <v>69</v>
      </c>
      <c r="H64" s="16" t="s">
        <v>9</v>
      </c>
    </row>
    <row r="65" spans="1:8" x14ac:dyDescent="0.35">
      <c r="A65" s="10" t="str">
        <f>'[1]18-20FT'!A77</f>
        <v>NEW KENT</v>
      </c>
      <c r="B65" s="11">
        <v>729604</v>
      </c>
      <c r="C65" s="12">
        <v>217402.86</v>
      </c>
      <c r="D65" s="12">
        <v>512201.14</v>
      </c>
      <c r="E65" s="12">
        <v>0</v>
      </c>
      <c r="F65" s="14">
        <f t="shared" si="0"/>
        <v>729604</v>
      </c>
      <c r="G65" s="15" t="s">
        <v>70</v>
      </c>
      <c r="H65" s="16" t="s">
        <v>9</v>
      </c>
    </row>
    <row r="66" spans="1:8" x14ac:dyDescent="0.35">
      <c r="A66" s="10" t="str">
        <f>'[1]18-20FT'!A78</f>
        <v>NORTHAMPTON</v>
      </c>
      <c r="B66" s="11">
        <v>414411</v>
      </c>
      <c r="C66" s="12">
        <v>123483.61</v>
      </c>
      <c r="D66" s="12">
        <v>290927.39</v>
      </c>
      <c r="E66" s="12">
        <v>0</v>
      </c>
      <c r="F66" s="14">
        <f t="shared" si="0"/>
        <v>414411</v>
      </c>
      <c r="G66" s="15" t="s">
        <v>71</v>
      </c>
      <c r="H66" s="16" t="s">
        <v>9</v>
      </c>
    </row>
    <row r="67" spans="1:8" x14ac:dyDescent="0.35">
      <c r="A67" s="10" t="str">
        <f>'[1]18-20FT'!A79</f>
        <v>NORTHUMBERLAND</v>
      </c>
      <c r="B67" s="11">
        <v>320602</v>
      </c>
      <c r="C67" s="12">
        <v>95530.99</v>
      </c>
      <c r="D67" s="12">
        <v>225071.01</v>
      </c>
      <c r="E67" s="12">
        <v>0</v>
      </c>
      <c r="F67" s="14">
        <f t="shared" si="0"/>
        <v>320602</v>
      </c>
      <c r="G67" s="15" t="s">
        <v>72</v>
      </c>
      <c r="H67" s="16" t="s">
        <v>9</v>
      </c>
    </row>
    <row r="68" spans="1:8" x14ac:dyDescent="0.35">
      <c r="A68" s="10" t="str">
        <f>'[1]18-20FT'!A80</f>
        <v>NOTTOWAY</v>
      </c>
      <c r="B68" s="11">
        <v>633132</v>
      </c>
      <c r="C68" s="12">
        <v>188656.73</v>
      </c>
      <c r="D68" s="12">
        <v>444475.27</v>
      </c>
      <c r="E68" s="12">
        <v>0</v>
      </c>
      <c r="F68" s="14">
        <f t="shared" si="0"/>
        <v>633132</v>
      </c>
      <c r="G68" s="15" t="s">
        <v>73</v>
      </c>
      <c r="H68" s="16" t="s">
        <v>9</v>
      </c>
    </row>
    <row r="69" spans="1:8" x14ac:dyDescent="0.35">
      <c r="A69" s="10" t="str">
        <f>'[1]18-20FT'!A81</f>
        <v>ORANGE</v>
      </c>
      <c r="B69" s="11">
        <v>1118978</v>
      </c>
      <c r="C69" s="12">
        <v>333426.09999999998</v>
      </c>
      <c r="D69" s="12">
        <v>785551.9</v>
      </c>
      <c r="E69" s="12">
        <v>172431.44999999998</v>
      </c>
      <c r="F69" s="14">
        <f t="shared" si="0"/>
        <v>946546.55</v>
      </c>
      <c r="G69" s="15" t="s">
        <v>74</v>
      </c>
      <c r="H69" s="16" t="s">
        <v>9</v>
      </c>
    </row>
    <row r="70" spans="1:8" x14ac:dyDescent="0.35">
      <c r="A70" s="10" t="str">
        <f>'[1]18-20FT'!A82</f>
        <v>PAGE</v>
      </c>
      <c r="B70" s="11">
        <v>761061</v>
      </c>
      <c r="C70" s="12">
        <v>226776.22</v>
      </c>
      <c r="D70" s="12">
        <v>534284.78</v>
      </c>
      <c r="E70" s="12">
        <v>0</v>
      </c>
      <c r="F70" s="14">
        <f t="shared" si="0"/>
        <v>761061</v>
      </c>
      <c r="G70" s="15" t="s">
        <v>75</v>
      </c>
      <c r="H70" s="16" t="s">
        <v>9</v>
      </c>
    </row>
    <row r="71" spans="1:8" x14ac:dyDescent="0.35">
      <c r="A71" s="10" t="str">
        <f>'[1]18-20FT'!A83</f>
        <v>PATRICK</v>
      </c>
      <c r="B71" s="11">
        <v>599101</v>
      </c>
      <c r="C71" s="12">
        <v>178516.39</v>
      </c>
      <c r="D71" s="12">
        <v>420584.61</v>
      </c>
      <c r="E71" s="12">
        <v>0</v>
      </c>
      <c r="F71" s="14">
        <f t="shared" si="0"/>
        <v>599101</v>
      </c>
      <c r="G71" s="15" t="s">
        <v>76</v>
      </c>
      <c r="H71" s="16" t="s">
        <v>9</v>
      </c>
    </row>
    <row r="72" spans="1:8" x14ac:dyDescent="0.35">
      <c r="A72" s="10" t="str">
        <f>'[1]18-20FT'!A84</f>
        <v>PITTSYLVANIA</v>
      </c>
      <c r="B72" s="11">
        <v>1991374</v>
      </c>
      <c r="C72" s="12">
        <v>593377.24</v>
      </c>
      <c r="D72" s="12">
        <v>1397996.76</v>
      </c>
      <c r="E72" s="12">
        <v>0</v>
      </c>
      <c r="F72" s="14">
        <f t="shared" si="0"/>
        <v>1991374</v>
      </c>
      <c r="G72" s="15" t="s">
        <v>77</v>
      </c>
      <c r="H72" s="16" t="s">
        <v>9</v>
      </c>
    </row>
    <row r="73" spans="1:8" x14ac:dyDescent="0.35">
      <c r="A73" s="10" t="str">
        <f>'[1]18-20FT'!A85</f>
        <v>POWHATAN</v>
      </c>
      <c r="B73" s="11">
        <v>865079</v>
      </c>
      <c r="C73" s="12">
        <v>257770.86</v>
      </c>
      <c r="D73" s="12">
        <v>607308.14</v>
      </c>
      <c r="E73" s="12">
        <v>0</v>
      </c>
      <c r="F73" s="14">
        <f t="shared" si="0"/>
        <v>865079</v>
      </c>
      <c r="G73" s="15" t="s">
        <v>78</v>
      </c>
      <c r="H73" s="16" t="s">
        <v>9</v>
      </c>
    </row>
    <row r="74" spans="1:8" x14ac:dyDescent="0.35">
      <c r="A74" s="10" t="str">
        <f>'[1]18-20FT'!A86</f>
        <v>PRINCE EDWARD</v>
      </c>
      <c r="B74" s="11">
        <v>693314</v>
      </c>
      <c r="C74" s="12">
        <v>206589.39</v>
      </c>
      <c r="D74" s="12">
        <v>486724.61</v>
      </c>
      <c r="E74" s="12">
        <v>0</v>
      </c>
      <c r="F74" s="14">
        <f t="shared" ref="F74:F137" si="1">B74-E74</f>
        <v>693314</v>
      </c>
      <c r="G74" s="15" t="s">
        <v>79</v>
      </c>
      <c r="H74" s="16" t="s">
        <v>9</v>
      </c>
    </row>
    <row r="75" spans="1:8" x14ac:dyDescent="0.35">
      <c r="A75" s="10" t="str">
        <f>'[1]18-20FT'!A87</f>
        <v>PRINCE GEORGE</v>
      </c>
      <c r="B75" s="11">
        <v>1226812</v>
      </c>
      <c r="C75" s="12">
        <v>365557.81</v>
      </c>
      <c r="D75" s="12">
        <v>861254.19</v>
      </c>
      <c r="E75" s="12">
        <v>0</v>
      </c>
      <c r="F75" s="14">
        <f t="shared" si="1"/>
        <v>1226812</v>
      </c>
      <c r="G75" s="15" t="s">
        <v>80</v>
      </c>
      <c r="H75" s="16" t="s">
        <v>9</v>
      </c>
    </row>
    <row r="76" spans="1:8" x14ac:dyDescent="0.35">
      <c r="A76" s="10" t="str">
        <f>'[1]18-20FT'!A88</f>
        <v>PRINCE WILLIAM</v>
      </c>
      <c r="B76" s="11">
        <v>17276671</v>
      </c>
      <c r="C76" s="12">
        <v>5147994.9400000004</v>
      </c>
      <c r="D76" s="12">
        <v>12128676.060000001</v>
      </c>
      <c r="E76" s="18">
        <v>2649878.6999999997</v>
      </c>
      <c r="F76" s="14">
        <f t="shared" si="1"/>
        <v>14626792.300000001</v>
      </c>
      <c r="G76" s="15" t="s">
        <v>81</v>
      </c>
      <c r="H76" s="16" t="s">
        <v>9</v>
      </c>
    </row>
    <row r="77" spans="1:8" x14ac:dyDescent="0.35">
      <c r="A77" s="10" t="str">
        <f>'[1]18-20FT'!A89</f>
        <v>PULASKI</v>
      </c>
      <c r="B77" s="11">
        <v>1129350</v>
      </c>
      <c r="C77" s="12">
        <v>336516.69</v>
      </c>
      <c r="D77" s="12">
        <v>792833.31</v>
      </c>
      <c r="E77" s="12">
        <v>0</v>
      </c>
      <c r="F77" s="14">
        <f t="shared" si="1"/>
        <v>1129350</v>
      </c>
      <c r="G77" s="15" t="s">
        <v>82</v>
      </c>
      <c r="H77" s="16" t="s">
        <v>9</v>
      </c>
    </row>
    <row r="78" spans="1:8" x14ac:dyDescent="0.35">
      <c r="A78" s="10" t="str">
        <f>'[1]18-20FT'!A90</f>
        <v>RAPPAHANNOCK</v>
      </c>
      <c r="B78" s="11">
        <v>226001</v>
      </c>
      <c r="C78" s="12">
        <v>67342.37</v>
      </c>
      <c r="D78" s="12">
        <v>158658.63</v>
      </c>
      <c r="E78" s="12">
        <v>0</v>
      </c>
      <c r="F78" s="14">
        <f t="shared" si="1"/>
        <v>226001</v>
      </c>
      <c r="G78" s="15" t="s">
        <v>83</v>
      </c>
      <c r="H78" s="16" t="s">
        <v>9</v>
      </c>
    </row>
    <row r="79" spans="1:8" x14ac:dyDescent="0.35">
      <c r="A79" s="10" t="str">
        <f>'[1]18-20FT'!A91</f>
        <v>RICHMOND COUNTY</v>
      </c>
      <c r="B79" s="11">
        <v>269794</v>
      </c>
      <c r="C79" s="12">
        <v>80391.539999999994</v>
      </c>
      <c r="D79" s="12">
        <v>189402.46</v>
      </c>
      <c r="E79" s="12">
        <v>0</v>
      </c>
      <c r="F79" s="14">
        <f t="shared" si="1"/>
        <v>269794</v>
      </c>
      <c r="G79" s="15" t="s">
        <v>84</v>
      </c>
      <c r="H79" s="16" t="s">
        <v>9</v>
      </c>
    </row>
    <row r="80" spans="1:8" x14ac:dyDescent="0.35">
      <c r="A80" s="10" t="str">
        <f>'[1]18-20FT'!A92</f>
        <v>ROANOKE COUNTY</v>
      </c>
      <c r="B80" s="11">
        <v>3297471</v>
      </c>
      <c r="C80" s="12">
        <v>982559.89</v>
      </c>
      <c r="D80" s="12">
        <v>2314911.11</v>
      </c>
      <c r="E80" s="12">
        <v>0</v>
      </c>
      <c r="F80" s="14">
        <f t="shared" si="1"/>
        <v>3297471</v>
      </c>
      <c r="G80" s="15" t="s">
        <v>85</v>
      </c>
      <c r="H80" s="16" t="s">
        <v>9</v>
      </c>
    </row>
    <row r="81" spans="1:8" x14ac:dyDescent="0.35">
      <c r="A81" s="10" t="str">
        <f>'[1]18-20FT'!A93</f>
        <v>ROCKBRIDGE</v>
      </c>
      <c r="B81" s="11">
        <v>716932</v>
      </c>
      <c r="C81" s="12">
        <v>213626.94</v>
      </c>
      <c r="D81" s="12">
        <v>503305.06</v>
      </c>
      <c r="E81" s="12">
        <v>0</v>
      </c>
      <c r="F81" s="14">
        <f t="shared" si="1"/>
        <v>716932</v>
      </c>
      <c r="G81" s="15" t="s">
        <v>86</v>
      </c>
      <c r="H81" s="16" t="s">
        <v>9</v>
      </c>
    </row>
    <row r="82" spans="1:8" x14ac:dyDescent="0.35">
      <c r="A82" s="10" t="str">
        <f>'[1]18-20FT'!A94</f>
        <v>ROCKINGHAM</v>
      </c>
      <c r="B82" s="11">
        <v>2727206</v>
      </c>
      <c r="C82" s="12">
        <v>812635.88</v>
      </c>
      <c r="D82" s="12">
        <v>1914570.12</v>
      </c>
      <c r="E82" s="12">
        <v>0</v>
      </c>
      <c r="F82" s="14">
        <f t="shared" si="1"/>
        <v>2727206</v>
      </c>
      <c r="G82" s="15" t="s">
        <v>87</v>
      </c>
      <c r="H82" s="16" t="s">
        <v>9</v>
      </c>
    </row>
    <row r="83" spans="1:8" x14ac:dyDescent="0.35">
      <c r="A83" s="10" t="str">
        <f>'[1]18-20FT'!A95</f>
        <v>RUSSELL</v>
      </c>
      <c r="B83" s="11">
        <v>981704</v>
      </c>
      <c r="C83" s="12">
        <v>292522.05</v>
      </c>
      <c r="D83" s="12">
        <v>689181.95</v>
      </c>
      <c r="E83" s="12">
        <v>0</v>
      </c>
      <c r="F83" s="14">
        <f t="shared" si="1"/>
        <v>981704</v>
      </c>
      <c r="G83" s="15" t="s">
        <v>88</v>
      </c>
      <c r="H83" s="16" t="s">
        <v>9</v>
      </c>
    </row>
    <row r="84" spans="1:8" x14ac:dyDescent="0.35">
      <c r="A84" s="10" t="str">
        <f>'[1]18-20FT'!A96</f>
        <v>SCOTT</v>
      </c>
      <c r="B84" s="11">
        <v>872357</v>
      </c>
      <c r="C84" s="12">
        <v>259939.51</v>
      </c>
      <c r="D84" s="12">
        <v>612417.49</v>
      </c>
      <c r="E84" s="12">
        <v>0</v>
      </c>
      <c r="F84" s="14">
        <f t="shared" si="1"/>
        <v>872357</v>
      </c>
      <c r="G84" s="15" t="s">
        <v>89</v>
      </c>
      <c r="H84" s="16" t="s">
        <v>9</v>
      </c>
    </row>
    <row r="85" spans="1:8" x14ac:dyDescent="0.35">
      <c r="A85" s="10" t="str">
        <f>'[1]18-20FT'!A97</f>
        <v>SHENANDOAH</v>
      </c>
      <c r="B85" s="11">
        <v>1374379</v>
      </c>
      <c r="C85" s="12">
        <v>409528.9</v>
      </c>
      <c r="D85" s="12">
        <v>964850.1</v>
      </c>
      <c r="E85" s="12">
        <v>0</v>
      </c>
      <c r="F85" s="14">
        <f t="shared" si="1"/>
        <v>1374379</v>
      </c>
      <c r="G85" s="15" t="s">
        <v>90</v>
      </c>
      <c r="H85" s="16" t="s">
        <v>9</v>
      </c>
    </row>
    <row r="86" spans="1:8" x14ac:dyDescent="0.35">
      <c r="A86" s="10" t="str">
        <f>'[1]18-20FT'!A98</f>
        <v>SMYTH</v>
      </c>
      <c r="B86" s="11">
        <v>1136543</v>
      </c>
      <c r="C86" s="12">
        <v>338660.01</v>
      </c>
      <c r="D86" s="12">
        <v>797882.99</v>
      </c>
      <c r="E86" s="12">
        <v>0</v>
      </c>
      <c r="F86" s="14">
        <f t="shared" si="1"/>
        <v>1136543</v>
      </c>
      <c r="G86" s="15" t="s">
        <v>91</v>
      </c>
      <c r="H86" s="16" t="s">
        <v>9</v>
      </c>
    </row>
    <row r="87" spans="1:8" x14ac:dyDescent="0.35">
      <c r="A87" s="10" t="str">
        <f>'[1]18-20FT'!A99</f>
        <v>SOUTHAMPTON</v>
      </c>
      <c r="B87" s="11">
        <v>609967</v>
      </c>
      <c r="C87" s="12">
        <v>181754.17</v>
      </c>
      <c r="D87" s="12">
        <v>428212.83</v>
      </c>
      <c r="E87" s="12">
        <v>0</v>
      </c>
      <c r="F87" s="14">
        <f t="shared" si="1"/>
        <v>609967</v>
      </c>
      <c r="G87" s="15" t="s">
        <v>92</v>
      </c>
      <c r="H87" s="16" t="s">
        <v>9</v>
      </c>
    </row>
    <row r="88" spans="1:8" x14ac:dyDescent="0.35">
      <c r="A88" s="10" t="str">
        <f>'[1]18-20FT'!A100</f>
        <v>SPOTSYLVANIA</v>
      </c>
      <c r="B88" s="11">
        <v>5080176</v>
      </c>
      <c r="C88" s="12">
        <v>1513759.24</v>
      </c>
      <c r="D88" s="12">
        <v>3566416.76</v>
      </c>
      <c r="E88" s="12">
        <v>0</v>
      </c>
      <c r="F88" s="14">
        <f t="shared" si="1"/>
        <v>5080176</v>
      </c>
      <c r="G88" s="15" t="s">
        <v>93</v>
      </c>
      <c r="H88" s="16" t="s">
        <v>9</v>
      </c>
    </row>
    <row r="89" spans="1:8" x14ac:dyDescent="0.35">
      <c r="A89" s="10" t="str">
        <f>'[1]18-20FT'!A101</f>
        <v>STAFFORD</v>
      </c>
      <c r="B89" s="11">
        <v>5480248</v>
      </c>
      <c r="C89" s="12">
        <v>1632970.21</v>
      </c>
      <c r="D89" s="12">
        <v>3847277.79</v>
      </c>
      <c r="E89" s="12">
        <v>0</v>
      </c>
      <c r="F89" s="14">
        <f t="shared" si="1"/>
        <v>5480248</v>
      </c>
      <c r="G89" s="15" t="s">
        <v>94</v>
      </c>
      <c r="H89" s="16" t="s">
        <v>9</v>
      </c>
    </row>
    <row r="90" spans="1:8" x14ac:dyDescent="0.35">
      <c r="A90" s="10" t="str">
        <f>'[1]18-20FT'!A102</f>
        <v>SURRY</v>
      </c>
      <c r="B90" s="11">
        <v>221032</v>
      </c>
      <c r="C90" s="12">
        <v>65861.740000000005</v>
      </c>
      <c r="D90" s="12">
        <v>155170.26</v>
      </c>
      <c r="E90" s="12">
        <v>0</v>
      </c>
      <c r="F90" s="14">
        <f t="shared" si="1"/>
        <v>221032</v>
      </c>
      <c r="G90" s="15" t="s">
        <v>95</v>
      </c>
      <c r="H90" s="16" t="s">
        <v>9</v>
      </c>
    </row>
    <row r="91" spans="1:8" x14ac:dyDescent="0.35">
      <c r="A91" s="10" t="str">
        <f>'[1]18-20FT'!A103</f>
        <v>SUSSEX</v>
      </c>
      <c r="B91" s="11">
        <v>325871</v>
      </c>
      <c r="C91" s="12">
        <v>97101.01</v>
      </c>
      <c r="D91" s="12">
        <v>228769.99</v>
      </c>
      <c r="E91" s="12">
        <v>0</v>
      </c>
      <c r="F91" s="14">
        <f t="shared" si="1"/>
        <v>325871</v>
      </c>
      <c r="G91" s="15" t="s">
        <v>96</v>
      </c>
      <c r="H91" s="16" t="s">
        <v>9</v>
      </c>
    </row>
    <row r="92" spans="1:8" x14ac:dyDescent="0.35">
      <c r="A92" s="10" t="str">
        <f>'[1]18-20FT'!A104</f>
        <v>TAZEWELL</v>
      </c>
      <c r="B92" s="11">
        <v>1539567</v>
      </c>
      <c r="C92" s="12">
        <v>458750.6</v>
      </c>
      <c r="D92" s="12">
        <v>1080816.3999999999</v>
      </c>
      <c r="E92" s="12">
        <v>0</v>
      </c>
      <c r="F92" s="14">
        <f t="shared" si="1"/>
        <v>1539567</v>
      </c>
      <c r="G92" s="15" t="s">
        <v>97</v>
      </c>
      <c r="H92" s="16" t="s">
        <v>9</v>
      </c>
    </row>
    <row r="93" spans="1:8" x14ac:dyDescent="0.35">
      <c r="A93" s="10" t="str">
        <f>'[1]18-20FT'!A105</f>
        <v>WARREN</v>
      </c>
      <c r="B93" s="11">
        <v>1277002</v>
      </c>
      <c r="C93" s="12">
        <v>380513.11</v>
      </c>
      <c r="D93" s="12">
        <v>896488.89</v>
      </c>
      <c r="E93" s="12">
        <v>0</v>
      </c>
      <c r="F93" s="14">
        <f t="shared" si="1"/>
        <v>1277002</v>
      </c>
      <c r="G93" s="15" t="s">
        <v>98</v>
      </c>
      <c r="H93" s="16" t="s">
        <v>9</v>
      </c>
    </row>
    <row r="94" spans="1:8" x14ac:dyDescent="0.35">
      <c r="A94" s="10" t="str">
        <f>'[1]18-20FT'!A106</f>
        <v>WASHINGTON</v>
      </c>
      <c r="B94" s="11">
        <v>1596834</v>
      </c>
      <c r="C94" s="12">
        <v>475814.66</v>
      </c>
      <c r="D94" s="12">
        <v>1121019.3400000001</v>
      </c>
      <c r="E94" s="12">
        <v>0</v>
      </c>
      <c r="F94" s="14">
        <f t="shared" si="1"/>
        <v>1596834</v>
      </c>
      <c r="G94" s="15" t="s">
        <v>99</v>
      </c>
      <c r="H94" s="16" t="s">
        <v>9</v>
      </c>
    </row>
    <row r="95" spans="1:8" x14ac:dyDescent="0.35">
      <c r="A95" s="10" t="str">
        <f>'[1]18-20FT'!A107</f>
        <v>WESTMORELAND</v>
      </c>
      <c r="B95" s="11">
        <v>400934</v>
      </c>
      <c r="C95" s="12">
        <v>119467.82</v>
      </c>
      <c r="D95" s="12">
        <v>281466.18</v>
      </c>
      <c r="E95" s="12">
        <v>63167.549999999996</v>
      </c>
      <c r="F95" s="14">
        <f t="shared" si="1"/>
        <v>337766.45</v>
      </c>
      <c r="G95" s="15" t="s">
        <v>100</v>
      </c>
      <c r="H95" s="16" t="s">
        <v>9</v>
      </c>
    </row>
    <row r="96" spans="1:8" x14ac:dyDescent="0.35">
      <c r="A96" s="10" t="str">
        <f>'[1]18-20FT'!A108</f>
        <v>WISE</v>
      </c>
      <c r="B96" s="11">
        <v>1452126</v>
      </c>
      <c r="C96" s="12">
        <v>432695.47</v>
      </c>
      <c r="D96" s="12">
        <v>1019430.53</v>
      </c>
      <c r="E96" s="12">
        <v>0</v>
      </c>
      <c r="F96" s="14">
        <f t="shared" si="1"/>
        <v>1452126</v>
      </c>
      <c r="G96" s="15" t="s">
        <v>101</v>
      </c>
      <c r="H96" s="16" t="s">
        <v>9</v>
      </c>
    </row>
    <row r="97" spans="1:8" x14ac:dyDescent="0.35">
      <c r="A97" s="10" t="str">
        <f>'[1]18-20FT'!A109</f>
        <v>WYTHE</v>
      </c>
      <c r="B97" s="11">
        <v>931632</v>
      </c>
      <c r="C97" s="12">
        <v>277601.90999999997</v>
      </c>
      <c r="D97" s="12">
        <v>654030.09</v>
      </c>
      <c r="E97" s="12">
        <v>0</v>
      </c>
      <c r="F97" s="14">
        <f t="shared" si="1"/>
        <v>931632</v>
      </c>
      <c r="G97" s="15" t="s">
        <v>102</v>
      </c>
      <c r="H97" s="16" t="s">
        <v>9</v>
      </c>
    </row>
    <row r="98" spans="1:8" x14ac:dyDescent="0.35">
      <c r="A98" s="10" t="str">
        <f>'[1]18-20FT'!A110</f>
        <v>YORK</v>
      </c>
      <c r="B98" s="11">
        <v>2349540</v>
      </c>
      <c r="C98" s="12">
        <v>700101.31</v>
      </c>
      <c r="D98" s="12">
        <v>1649438.69</v>
      </c>
      <c r="E98" s="12">
        <v>0</v>
      </c>
      <c r="F98" s="14">
        <f t="shared" si="1"/>
        <v>2349540</v>
      </c>
      <c r="G98" s="15" t="s">
        <v>103</v>
      </c>
      <c r="H98" s="16" t="s">
        <v>9</v>
      </c>
    </row>
    <row r="99" spans="1:8" x14ac:dyDescent="0.35">
      <c r="A99" s="8" t="s">
        <v>104</v>
      </c>
      <c r="B99" s="19" t="s">
        <v>7</v>
      </c>
      <c r="C99" s="19" t="s">
        <v>7</v>
      </c>
      <c r="D99" s="19" t="s">
        <v>7</v>
      </c>
      <c r="E99" s="19" t="s">
        <v>7</v>
      </c>
      <c r="F99" s="19" t="s">
        <v>7</v>
      </c>
      <c r="G99" s="19" t="s">
        <v>7</v>
      </c>
      <c r="H99" s="19" t="s">
        <v>7</v>
      </c>
    </row>
    <row r="100" spans="1:8" x14ac:dyDescent="0.35">
      <c r="A100" s="10" t="str">
        <f>'[1]18-20FT'!A112</f>
        <v>ALEXANDRIA</v>
      </c>
      <c r="B100" s="11">
        <v>3795576</v>
      </c>
      <c r="C100" s="12">
        <v>1130982.1200000001</v>
      </c>
      <c r="D100" s="12">
        <v>2664593.88</v>
      </c>
      <c r="E100" s="12">
        <v>584496.15</v>
      </c>
      <c r="F100" s="14">
        <f t="shared" si="1"/>
        <v>3211079.85</v>
      </c>
      <c r="G100" s="15" t="s">
        <v>105</v>
      </c>
      <c r="H100" s="16" t="s">
        <v>9</v>
      </c>
    </row>
    <row r="101" spans="1:8" x14ac:dyDescent="0.35">
      <c r="A101" s="10" t="str">
        <f>'[1]18-20FT'!A113</f>
        <v>BRISTOL</v>
      </c>
      <c r="B101" s="11">
        <v>664377</v>
      </c>
      <c r="C101" s="12">
        <v>197966.93</v>
      </c>
      <c r="D101" s="12">
        <v>466410.07</v>
      </c>
      <c r="E101" s="12">
        <v>0</v>
      </c>
      <c r="F101" s="14">
        <f t="shared" si="1"/>
        <v>664377</v>
      </c>
      <c r="G101" s="15" t="s">
        <v>106</v>
      </c>
      <c r="H101" s="16" t="s">
        <v>9</v>
      </c>
    </row>
    <row r="102" spans="1:8" x14ac:dyDescent="0.35">
      <c r="A102" s="10" t="str">
        <f>'[1]18-20FT'!A114</f>
        <v>BUENA VISTA</v>
      </c>
      <c r="B102" s="11">
        <v>239915</v>
      </c>
      <c r="C102" s="12">
        <v>71488.38</v>
      </c>
      <c r="D102" s="12">
        <v>168426.62</v>
      </c>
      <c r="E102" s="12">
        <v>0</v>
      </c>
      <c r="F102" s="14">
        <f t="shared" si="1"/>
        <v>239915</v>
      </c>
      <c r="G102" s="15" t="s">
        <v>107</v>
      </c>
      <c r="H102" s="16" t="s">
        <v>9</v>
      </c>
    </row>
    <row r="103" spans="1:8" x14ac:dyDescent="0.35">
      <c r="A103" s="10" t="str">
        <f>'[1]18-20FT'!A115</f>
        <v>CHARLOTTESVILLE</v>
      </c>
      <c r="B103" s="11">
        <v>1225919</v>
      </c>
      <c r="C103" s="12">
        <v>365291.72</v>
      </c>
      <c r="D103" s="12">
        <v>860627.28</v>
      </c>
      <c r="E103" s="12">
        <v>0</v>
      </c>
      <c r="F103" s="14">
        <f t="shared" si="1"/>
        <v>1225919</v>
      </c>
      <c r="G103" s="15" t="s">
        <v>108</v>
      </c>
      <c r="H103" s="16" t="s">
        <v>9</v>
      </c>
    </row>
    <row r="104" spans="1:8" x14ac:dyDescent="0.35">
      <c r="A104" s="10" t="str">
        <f>'[1]18-20FT'!A116</f>
        <v>CHESAPEAKE</v>
      </c>
      <c r="B104" s="11">
        <v>9381463</v>
      </c>
      <c r="C104" s="12">
        <v>2795429.98</v>
      </c>
      <c r="D104" s="12">
        <v>6586033.0199999996</v>
      </c>
      <c r="E104" s="12">
        <v>0</v>
      </c>
      <c r="F104" s="14">
        <f t="shared" si="1"/>
        <v>9381463</v>
      </c>
      <c r="G104" s="15" t="s">
        <v>109</v>
      </c>
      <c r="H104" s="16" t="s">
        <v>9</v>
      </c>
    </row>
    <row r="105" spans="1:8" x14ac:dyDescent="0.35">
      <c r="A105" s="10" t="str">
        <f>'[1]18-20FT'!A117</f>
        <v>COLONIAL HEIGHTS</v>
      </c>
      <c r="B105" s="11">
        <v>682801</v>
      </c>
      <c r="C105" s="12">
        <v>203456.79</v>
      </c>
      <c r="D105" s="12">
        <v>479344.21</v>
      </c>
      <c r="E105" s="12">
        <v>0</v>
      </c>
      <c r="F105" s="14">
        <f t="shared" si="1"/>
        <v>682801</v>
      </c>
      <c r="G105" s="15" t="s">
        <v>110</v>
      </c>
      <c r="H105" s="16" t="s">
        <v>9</v>
      </c>
    </row>
    <row r="106" spans="1:8" ht="18.5" x14ac:dyDescent="0.35">
      <c r="A106" s="10" t="s">
        <v>111</v>
      </c>
      <c r="B106" s="11">
        <v>0</v>
      </c>
      <c r="C106" s="12">
        <v>0</v>
      </c>
      <c r="D106" s="12">
        <v>0</v>
      </c>
      <c r="E106" s="12"/>
      <c r="F106" s="14">
        <f t="shared" si="1"/>
        <v>0</v>
      </c>
      <c r="G106" s="15" t="s">
        <v>112</v>
      </c>
      <c r="H106" s="16" t="s">
        <v>9</v>
      </c>
    </row>
    <row r="107" spans="1:8" x14ac:dyDescent="0.35">
      <c r="A107" s="10" t="str">
        <f>'[1]18-20FT'!A119</f>
        <v>DANVILLE</v>
      </c>
      <c r="B107" s="11">
        <v>1582565</v>
      </c>
      <c r="C107" s="12">
        <v>471562.87</v>
      </c>
      <c r="D107" s="12">
        <v>1111002.1299999999</v>
      </c>
      <c r="E107" s="12">
        <v>244276.05</v>
      </c>
      <c r="F107" s="14">
        <f t="shared" si="1"/>
        <v>1338288.95</v>
      </c>
      <c r="G107" s="15" t="s">
        <v>113</v>
      </c>
      <c r="H107" s="16" t="s">
        <v>9</v>
      </c>
    </row>
    <row r="108" spans="1:8" x14ac:dyDescent="0.35">
      <c r="A108" s="10" t="str">
        <f>'[1]18-20FT'!A120</f>
        <v>FALLS CHURCH</v>
      </c>
      <c r="B108" s="11">
        <v>499405</v>
      </c>
      <c r="C108" s="12">
        <v>148809.59</v>
      </c>
      <c r="D108" s="12">
        <v>350595.41</v>
      </c>
      <c r="E108" s="12">
        <v>0</v>
      </c>
      <c r="F108" s="14">
        <f t="shared" si="1"/>
        <v>499405</v>
      </c>
      <c r="G108" s="15" t="s">
        <v>114</v>
      </c>
      <c r="H108" s="16" t="s">
        <v>9</v>
      </c>
    </row>
    <row r="109" spans="1:8" x14ac:dyDescent="0.35">
      <c r="A109" s="10" t="str">
        <f>'[1]18-20FT'!A121</f>
        <v>FRANKLIN CITY</v>
      </c>
      <c r="B109" s="11">
        <v>386743</v>
      </c>
      <c r="C109" s="12">
        <v>115239.27</v>
      </c>
      <c r="D109" s="12">
        <v>271503.73</v>
      </c>
      <c r="E109" s="12">
        <v>60423</v>
      </c>
      <c r="F109" s="14">
        <f t="shared" si="1"/>
        <v>326320</v>
      </c>
      <c r="G109" s="15" t="s">
        <v>115</v>
      </c>
      <c r="H109" s="16" t="s">
        <v>9</v>
      </c>
    </row>
    <row r="110" spans="1:8" x14ac:dyDescent="0.35">
      <c r="A110" s="10" t="str">
        <f>'[1]18-20FT'!A122</f>
        <v>FREDERICKSBURG</v>
      </c>
      <c r="B110" s="11">
        <v>814243</v>
      </c>
      <c r="C110" s="12">
        <v>242623.06</v>
      </c>
      <c r="D110" s="12">
        <v>571619.93999999994</v>
      </c>
      <c r="E110" s="12">
        <v>0</v>
      </c>
      <c r="F110" s="14">
        <f t="shared" si="1"/>
        <v>814243</v>
      </c>
      <c r="G110" s="15" t="s">
        <v>116</v>
      </c>
      <c r="H110" s="16" t="s">
        <v>9</v>
      </c>
    </row>
    <row r="111" spans="1:8" x14ac:dyDescent="0.35">
      <c r="A111" s="10" t="str">
        <f>'[1]18-20FT'!A123</f>
        <v>GALAX</v>
      </c>
      <c r="B111" s="11">
        <v>279315</v>
      </c>
      <c r="C111" s="12">
        <v>83228.55</v>
      </c>
      <c r="D111" s="12">
        <v>196086.45</v>
      </c>
      <c r="E111" s="12">
        <v>0</v>
      </c>
      <c r="F111" s="14">
        <f t="shared" si="1"/>
        <v>279315</v>
      </c>
      <c r="G111" s="15" t="s">
        <v>117</v>
      </c>
      <c r="H111" s="16" t="s">
        <v>9</v>
      </c>
    </row>
    <row r="112" spans="1:8" x14ac:dyDescent="0.35">
      <c r="A112" s="10" t="str">
        <f>'[1]18-20FT'!A124</f>
        <v>HAMPTON</v>
      </c>
      <c r="B112" s="11">
        <v>4633521</v>
      </c>
      <c r="C112" s="12">
        <v>1380667.76</v>
      </c>
      <c r="D112" s="12">
        <v>3252853.24</v>
      </c>
      <c r="E112" s="12">
        <v>707773.8</v>
      </c>
      <c r="F112" s="14">
        <f t="shared" si="1"/>
        <v>3925747.2</v>
      </c>
      <c r="G112" s="15" t="s">
        <v>118</v>
      </c>
      <c r="H112" s="16" t="s">
        <v>9</v>
      </c>
    </row>
    <row r="113" spans="1:8" x14ac:dyDescent="0.35">
      <c r="A113" s="10" t="str">
        <f>'[1]18-20FT'!A125</f>
        <v>HARRISONBURG</v>
      </c>
      <c r="B113" s="11">
        <v>1346273</v>
      </c>
      <c r="C113" s="12">
        <v>401154.05</v>
      </c>
      <c r="D113" s="12">
        <v>945118.95</v>
      </c>
      <c r="E113" s="12">
        <v>0</v>
      </c>
      <c r="F113" s="14">
        <f t="shared" si="1"/>
        <v>1346273</v>
      </c>
      <c r="G113" s="15" t="s">
        <v>119</v>
      </c>
      <c r="H113" s="16" t="s">
        <v>9</v>
      </c>
    </row>
    <row r="114" spans="1:8" x14ac:dyDescent="0.35">
      <c r="A114" s="10" t="str">
        <f>'[1]18-20FT'!A126</f>
        <v>HOPEWELL</v>
      </c>
      <c r="B114" s="11">
        <v>1087972</v>
      </c>
      <c r="C114" s="12">
        <v>324187.13</v>
      </c>
      <c r="D114" s="12">
        <v>763784.87</v>
      </c>
      <c r="E114" s="12">
        <v>0</v>
      </c>
      <c r="F114" s="14">
        <f t="shared" si="1"/>
        <v>1087972</v>
      </c>
      <c r="G114" s="15" t="s">
        <v>120</v>
      </c>
      <c r="H114" s="16" t="s">
        <v>9</v>
      </c>
    </row>
    <row r="115" spans="1:8" x14ac:dyDescent="0.35">
      <c r="A115" s="10" t="str">
        <f>'[1]18-20FT'!A127</f>
        <v>LEXINGTON</v>
      </c>
      <c r="B115" s="11">
        <v>143619</v>
      </c>
      <c r="C115" s="12">
        <v>42794.7</v>
      </c>
      <c r="D115" s="12">
        <v>100824.3</v>
      </c>
      <c r="E115" s="12">
        <v>0</v>
      </c>
      <c r="F115" s="14">
        <f t="shared" si="1"/>
        <v>143619</v>
      </c>
      <c r="G115" s="15" t="s">
        <v>121</v>
      </c>
      <c r="H115" s="16" t="s">
        <v>9</v>
      </c>
    </row>
    <row r="116" spans="1:8" x14ac:dyDescent="0.35">
      <c r="A116" s="10" t="str">
        <f>'[1]18-20FT'!A128</f>
        <v>LYNCHBURG</v>
      </c>
      <c r="B116" s="11">
        <v>2518923</v>
      </c>
      <c r="C116" s="12">
        <v>750573</v>
      </c>
      <c r="D116" s="12">
        <v>1768350</v>
      </c>
      <c r="E116" s="12">
        <v>388096.95</v>
      </c>
      <c r="F116" s="14">
        <f t="shared" si="1"/>
        <v>2130826.0499999998</v>
      </c>
      <c r="G116" s="15" t="s">
        <v>122</v>
      </c>
      <c r="H116" s="16" t="s">
        <v>9</v>
      </c>
    </row>
    <row r="117" spans="1:8" x14ac:dyDescent="0.35">
      <c r="A117" s="10" t="str">
        <f>'[1]18-20FT'!A129</f>
        <v>MANASSAS</v>
      </c>
      <c r="B117" s="11">
        <v>1680892</v>
      </c>
      <c r="C117" s="12">
        <v>500861.74</v>
      </c>
      <c r="D117" s="12">
        <v>1180030.26</v>
      </c>
      <c r="E117" s="17">
        <v>257647.5</v>
      </c>
      <c r="F117" s="14">
        <f t="shared" si="1"/>
        <v>1423244.5</v>
      </c>
      <c r="G117" s="15" t="s">
        <v>123</v>
      </c>
      <c r="H117" s="16" t="s">
        <v>9</v>
      </c>
    </row>
    <row r="118" spans="1:8" x14ac:dyDescent="0.35">
      <c r="A118" s="10" t="str">
        <f>'[1]18-20FT'!A130</f>
        <v>MANASSAS PARK</v>
      </c>
      <c r="B118" s="11">
        <v>706273</v>
      </c>
      <c r="C118" s="12">
        <v>210450.83</v>
      </c>
      <c r="D118" s="12">
        <v>495822.17</v>
      </c>
      <c r="E118" s="17">
        <v>107888.55</v>
      </c>
      <c r="F118" s="14">
        <f t="shared" si="1"/>
        <v>598384.44999999995</v>
      </c>
      <c r="G118" s="15" t="s">
        <v>124</v>
      </c>
      <c r="H118" s="16" t="s">
        <v>9</v>
      </c>
    </row>
    <row r="119" spans="1:8" x14ac:dyDescent="0.35">
      <c r="A119" s="10" t="str">
        <f>'[1]18-20FT'!A131</f>
        <v>MARTINSVILLE</v>
      </c>
      <c r="B119" s="11">
        <v>627197</v>
      </c>
      <c r="C119" s="12">
        <v>186888.26</v>
      </c>
      <c r="D119" s="12">
        <v>440308.74</v>
      </c>
      <c r="E119" s="12">
        <v>0</v>
      </c>
      <c r="F119" s="14">
        <f t="shared" si="1"/>
        <v>627197</v>
      </c>
      <c r="G119" s="15" t="s">
        <v>125</v>
      </c>
      <c r="H119" s="16" t="s">
        <v>9</v>
      </c>
    </row>
    <row r="120" spans="1:8" x14ac:dyDescent="0.35">
      <c r="A120" s="10" t="str">
        <f>'[1]18-20FT'!A132</f>
        <v>NEWPORT NEWS</v>
      </c>
      <c r="B120" s="11">
        <v>6871564</v>
      </c>
      <c r="C120" s="12">
        <v>2047545.89</v>
      </c>
      <c r="D120" s="12">
        <v>4824018.1100000003</v>
      </c>
      <c r="E120" s="12">
        <v>0</v>
      </c>
      <c r="F120" s="14">
        <f t="shared" si="1"/>
        <v>6871564</v>
      </c>
      <c r="G120" s="15" t="s">
        <v>126</v>
      </c>
      <c r="H120" s="16" t="s">
        <v>9</v>
      </c>
    </row>
    <row r="121" spans="1:8" x14ac:dyDescent="0.35">
      <c r="A121" s="10" t="str">
        <f>'[1]18-20FT'!A133</f>
        <v>NORFOLK</v>
      </c>
      <c r="B121" s="11">
        <v>7708177</v>
      </c>
      <c r="C121" s="12">
        <v>2296834.63</v>
      </c>
      <c r="D121" s="12">
        <v>5411342.3700000001</v>
      </c>
      <c r="E121" s="12">
        <v>1196562.45</v>
      </c>
      <c r="F121" s="14">
        <f t="shared" si="1"/>
        <v>6511614.5499999998</v>
      </c>
      <c r="G121" s="15" t="s">
        <v>127</v>
      </c>
      <c r="H121" s="16" t="s">
        <v>9</v>
      </c>
    </row>
    <row r="122" spans="1:8" x14ac:dyDescent="0.35">
      <c r="A122" s="10" t="str">
        <f>'[1]18-20FT'!A134</f>
        <v>NORTON</v>
      </c>
      <c r="B122" s="11">
        <v>200053</v>
      </c>
      <c r="C122" s="12">
        <v>59610.55</v>
      </c>
      <c r="D122" s="12">
        <v>140442.45000000001</v>
      </c>
      <c r="E122" s="12">
        <v>0</v>
      </c>
      <c r="F122" s="14">
        <f t="shared" si="1"/>
        <v>200053</v>
      </c>
      <c r="G122" s="15" t="s">
        <v>128</v>
      </c>
      <c r="H122" s="16" t="s">
        <v>9</v>
      </c>
    </row>
    <row r="123" spans="1:8" x14ac:dyDescent="0.35">
      <c r="A123" s="10" t="str">
        <f>'[1]18-20FT'!A135</f>
        <v>PETERSBURG</v>
      </c>
      <c r="B123" s="11">
        <v>1205032</v>
      </c>
      <c r="C123" s="12">
        <v>359067.94</v>
      </c>
      <c r="D123" s="12">
        <v>845964.06</v>
      </c>
      <c r="E123" s="12">
        <v>185604.15</v>
      </c>
      <c r="F123" s="14">
        <f t="shared" si="1"/>
        <v>1019427.85</v>
      </c>
      <c r="G123" s="15" t="s">
        <v>129</v>
      </c>
      <c r="H123" s="16" t="s">
        <v>9</v>
      </c>
    </row>
    <row r="124" spans="1:8" x14ac:dyDescent="0.35">
      <c r="A124" s="10" t="str">
        <f>'[1]18-20FT'!A136</f>
        <v>POQUOSON</v>
      </c>
      <c r="B124" s="11">
        <v>437200</v>
      </c>
      <c r="C124" s="12">
        <v>130274.14</v>
      </c>
      <c r="D124" s="12">
        <v>306925.86</v>
      </c>
      <c r="E124" s="12">
        <v>0</v>
      </c>
      <c r="F124" s="14">
        <f t="shared" si="1"/>
        <v>437200</v>
      </c>
      <c r="G124" s="15" t="s">
        <v>130</v>
      </c>
      <c r="H124" s="16" t="s">
        <v>9</v>
      </c>
    </row>
    <row r="125" spans="1:8" x14ac:dyDescent="0.35">
      <c r="A125" s="10" t="str">
        <f>'[1]18-20FT'!A137</f>
        <v>PORTSMOUTH</v>
      </c>
      <c r="B125" s="11">
        <v>3837411</v>
      </c>
      <c r="C125" s="12">
        <v>1143447.8600000001</v>
      </c>
      <c r="D125" s="12">
        <v>2693963.14</v>
      </c>
      <c r="E125" s="12">
        <v>0</v>
      </c>
      <c r="F125" s="14">
        <f t="shared" si="1"/>
        <v>3837411</v>
      </c>
      <c r="G125" s="15" t="s">
        <v>131</v>
      </c>
      <c r="H125" s="16" t="s">
        <v>9</v>
      </c>
    </row>
    <row r="126" spans="1:8" x14ac:dyDescent="0.35">
      <c r="A126" s="10" t="str">
        <f>'[1]18-20FT'!A138</f>
        <v>RADFORD</v>
      </c>
      <c r="B126" s="11">
        <v>390900</v>
      </c>
      <c r="C126" s="12">
        <v>116477.95</v>
      </c>
      <c r="D126" s="12">
        <v>274422.05</v>
      </c>
      <c r="E126" s="12">
        <v>0</v>
      </c>
      <c r="F126" s="14">
        <f t="shared" si="1"/>
        <v>390900</v>
      </c>
      <c r="G126" s="15" t="s">
        <v>132</v>
      </c>
      <c r="H126" s="16" t="s">
        <v>9</v>
      </c>
    </row>
    <row r="127" spans="1:8" x14ac:dyDescent="0.35">
      <c r="A127" s="10" t="str">
        <f>'[1]18-20FT'!A139</f>
        <v>RICHMOND CITY</v>
      </c>
      <c r="B127" s="11">
        <v>6341053</v>
      </c>
      <c r="C127" s="12">
        <v>1889467.52</v>
      </c>
      <c r="D127" s="12">
        <v>4451585.4800000004</v>
      </c>
      <c r="E127" s="12">
        <v>971803.04999999993</v>
      </c>
      <c r="F127" s="14">
        <f t="shared" si="1"/>
        <v>5369249.9500000002</v>
      </c>
      <c r="G127" s="15" t="s">
        <v>133</v>
      </c>
      <c r="H127" s="16" t="s">
        <v>9</v>
      </c>
    </row>
    <row r="128" spans="1:8" x14ac:dyDescent="0.35">
      <c r="A128" s="10" t="str">
        <f>'[1]18-20FT'!A140</f>
        <v>ROANOKE CITY</v>
      </c>
      <c r="B128" s="11">
        <v>3979410</v>
      </c>
      <c r="C128" s="12">
        <v>1185759.83</v>
      </c>
      <c r="D128" s="12">
        <v>2793650.17</v>
      </c>
      <c r="E128" s="12">
        <v>617244.75</v>
      </c>
      <c r="F128" s="14">
        <f t="shared" si="1"/>
        <v>3362165.25</v>
      </c>
      <c r="G128" s="15" t="s">
        <v>134</v>
      </c>
      <c r="H128" s="16" t="s">
        <v>9</v>
      </c>
    </row>
    <row r="129" spans="1:8" x14ac:dyDescent="0.35">
      <c r="A129" s="10" t="str">
        <f>'[1]18-20FT'!A141</f>
        <v>SALEM</v>
      </c>
      <c r="B129" s="11">
        <v>828369</v>
      </c>
      <c r="C129" s="12">
        <v>246832.24</v>
      </c>
      <c r="D129" s="12">
        <v>581536.76</v>
      </c>
      <c r="E129" s="12">
        <v>0</v>
      </c>
      <c r="F129" s="14">
        <f t="shared" si="1"/>
        <v>828369</v>
      </c>
      <c r="G129" s="15" t="s">
        <v>135</v>
      </c>
      <c r="H129" s="16" t="s">
        <v>9</v>
      </c>
    </row>
    <row r="130" spans="1:8" x14ac:dyDescent="0.35">
      <c r="A130" s="10" t="str">
        <f>'[1]18-20FT'!A142</f>
        <v>STAUNTON</v>
      </c>
      <c r="B130" s="11">
        <v>765103</v>
      </c>
      <c r="C130" s="12">
        <v>227980.63</v>
      </c>
      <c r="D130" s="12">
        <v>537122.37</v>
      </c>
      <c r="E130" s="12">
        <v>0</v>
      </c>
      <c r="F130" s="14">
        <f t="shared" si="1"/>
        <v>765103</v>
      </c>
      <c r="G130" s="15" t="s">
        <v>136</v>
      </c>
      <c r="H130" s="16" t="s">
        <v>9</v>
      </c>
    </row>
    <row r="131" spans="1:8" x14ac:dyDescent="0.35">
      <c r="A131" s="10" t="str">
        <f>'[1]18-20FT'!A143</f>
        <v>SUFFOLK</v>
      </c>
      <c r="B131" s="11">
        <v>3346438</v>
      </c>
      <c r="C131" s="12">
        <v>997150.78</v>
      </c>
      <c r="D131" s="12">
        <v>2349287.2200000002</v>
      </c>
      <c r="E131" s="12">
        <v>0</v>
      </c>
      <c r="F131" s="14">
        <f t="shared" si="1"/>
        <v>3346438</v>
      </c>
      <c r="G131" s="15" t="s">
        <v>137</v>
      </c>
      <c r="H131" s="16" t="s">
        <v>9</v>
      </c>
    </row>
    <row r="132" spans="1:8" x14ac:dyDescent="0.35">
      <c r="A132" s="10" t="str">
        <f>'[1]18-20FT'!A144</f>
        <v>VIRGINIA BEACH</v>
      </c>
      <c r="B132" s="11">
        <v>15951364</v>
      </c>
      <c r="C132" s="12">
        <v>4753088.21</v>
      </c>
      <c r="D132" s="12">
        <v>11198275.789999999</v>
      </c>
      <c r="E132" s="12">
        <v>0</v>
      </c>
      <c r="F132" s="14">
        <f t="shared" si="1"/>
        <v>15951364</v>
      </c>
      <c r="G132" s="15" t="s">
        <v>138</v>
      </c>
      <c r="H132" s="16" t="s">
        <v>9</v>
      </c>
    </row>
    <row r="133" spans="1:8" x14ac:dyDescent="0.35">
      <c r="A133" s="10" t="str">
        <f>'[1]18-20FT'!A145</f>
        <v>WAYNESBORO</v>
      </c>
      <c r="B133" s="11">
        <v>736600</v>
      </c>
      <c r="C133" s="12">
        <v>219487.49</v>
      </c>
      <c r="D133" s="12">
        <v>517112.51</v>
      </c>
      <c r="E133" s="12">
        <v>0</v>
      </c>
      <c r="F133" s="14">
        <f t="shared" si="1"/>
        <v>736600</v>
      </c>
      <c r="G133" s="15" t="s">
        <v>139</v>
      </c>
      <c r="H133" s="16" t="s">
        <v>9</v>
      </c>
    </row>
    <row r="134" spans="1:8" x14ac:dyDescent="0.35">
      <c r="A134" s="10" t="str">
        <f>'[1]18-20FT'!A146</f>
        <v>WILLIAMSBURG/JAMES CITY</v>
      </c>
      <c r="B134" s="11">
        <v>2312867</v>
      </c>
      <c r="C134" s="12">
        <v>689173.72</v>
      </c>
      <c r="D134" s="12">
        <v>1623693.28</v>
      </c>
      <c r="E134" s="12">
        <v>0</v>
      </c>
      <c r="F134" s="14">
        <f t="shared" si="1"/>
        <v>2312867</v>
      </c>
      <c r="G134" s="15" t="s">
        <v>140</v>
      </c>
      <c r="H134" s="16" t="s">
        <v>9</v>
      </c>
    </row>
    <row r="135" spans="1:8" x14ac:dyDescent="0.35">
      <c r="A135" s="10" t="str">
        <f>'[1]18-20FT'!A147</f>
        <v>WINCHESTER</v>
      </c>
      <c r="B135" s="11">
        <v>1063929</v>
      </c>
      <c r="C135" s="12">
        <v>317022.94</v>
      </c>
      <c r="D135" s="12">
        <v>746906.06</v>
      </c>
      <c r="E135" s="12">
        <v>164558.39999999999</v>
      </c>
      <c r="F135" s="14">
        <f t="shared" si="1"/>
        <v>899370.6</v>
      </c>
      <c r="G135" s="15" t="s">
        <v>141</v>
      </c>
      <c r="H135" s="16" t="s">
        <v>9</v>
      </c>
    </row>
    <row r="136" spans="1:8" x14ac:dyDescent="0.35">
      <c r="A136" s="8" t="s">
        <v>142</v>
      </c>
      <c r="B136" s="20" t="s">
        <v>7</v>
      </c>
      <c r="C136" s="20" t="s">
        <v>7</v>
      </c>
      <c r="D136" s="20" t="s">
        <v>7</v>
      </c>
      <c r="E136" s="20" t="s">
        <v>7</v>
      </c>
      <c r="F136" s="20" t="s">
        <v>7</v>
      </c>
      <c r="G136" s="20" t="s">
        <v>7</v>
      </c>
      <c r="H136" s="20" t="s">
        <v>7</v>
      </c>
    </row>
    <row r="137" spans="1:8" x14ac:dyDescent="0.35">
      <c r="A137" s="10" t="str">
        <f>'[1]18-20FT'!A149</f>
        <v>COLONIAL BEACH</v>
      </c>
      <c r="B137" s="11">
        <v>146819</v>
      </c>
      <c r="C137" s="12">
        <v>43748.21</v>
      </c>
      <c r="D137" s="12">
        <v>103070.79</v>
      </c>
      <c r="E137" s="17">
        <v>23033.55</v>
      </c>
      <c r="F137" s="14">
        <f t="shared" si="1"/>
        <v>123785.45</v>
      </c>
      <c r="G137" s="15" t="s">
        <v>143</v>
      </c>
      <c r="H137" s="16" t="s">
        <v>9</v>
      </c>
    </row>
    <row r="138" spans="1:8" x14ac:dyDescent="0.35">
      <c r="A138" s="10" t="str">
        <f>'[1]18-20FT'!A150</f>
        <v>WEST POINT</v>
      </c>
      <c r="B138" s="11">
        <v>167760</v>
      </c>
      <c r="C138" s="12">
        <v>49988.08</v>
      </c>
      <c r="D138" s="12">
        <v>117771.92</v>
      </c>
      <c r="E138" s="12">
        <v>0</v>
      </c>
      <c r="F138" s="14">
        <f t="shared" ref="F138:F146" si="2">B138-E138</f>
        <v>167760</v>
      </c>
      <c r="G138" s="15" t="s">
        <v>144</v>
      </c>
      <c r="H138" s="16" t="s">
        <v>9</v>
      </c>
    </row>
    <row r="139" spans="1:8" x14ac:dyDescent="0.35">
      <c r="A139" s="8" t="s">
        <v>145</v>
      </c>
      <c r="B139" s="19" t="s">
        <v>7</v>
      </c>
      <c r="C139" s="19" t="s">
        <v>7</v>
      </c>
      <c r="D139" s="19" t="s">
        <v>7</v>
      </c>
      <c r="E139" s="19" t="s">
        <v>7</v>
      </c>
      <c r="F139" s="19" t="s">
        <v>7</v>
      </c>
      <c r="G139" s="19" t="s">
        <v>7</v>
      </c>
      <c r="H139" s="19" t="s">
        <v>7</v>
      </c>
    </row>
    <row r="140" spans="1:8" x14ac:dyDescent="0.35">
      <c r="A140" s="10" t="str">
        <f>'[1]18-20FT'!A152</f>
        <v>KINGS DAUGHTERS</v>
      </c>
      <c r="B140" s="11">
        <v>848</v>
      </c>
      <c r="C140" s="12">
        <v>252.68</v>
      </c>
      <c r="D140" s="12">
        <v>595.32000000000005</v>
      </c>
      <c r="E140" s="12">
        <v>0</v>
      </c>
      <c r="F140" s="14">
        <f t="shared" si="2"/>
        <v>848</v>
      </c>
      <c r="G140" s="15">
        <v>564</v>
      </c>
      <c r="H140" s="16" t="s">
        <v>9</v>
      </c>
    </row>
    <row r="141" spans="1:8" x14ac:dyDescent="0.35">
      <c r="A141" s="10" t="str">
        <f>'[1]18-20FT'!A153</f>
        <v>MCV</v>
      </c>
      <c r="B141" s="11">
        <v>7068</v>
      </c>
      <c r="C141" s="12">
        <v>2106.08</v>
      </c>
      <c r="D141" s="12">
        <v>4961.92</v>
      </c>
      <c r="E141" s="12">
        <v>0</v>
      </c>
      <c r="F141" s="14">
        <f t="shared" si="2"/>
        <v>7068</v>
      </c>
      <c r="G141" s="15">
        <v>123</v>
      </c>
      <c r="H141" s="21" t="s">
        <v>146</v>
      </c>
    </row>
    <row r="142" spans="1:8" x14ac:dyDescent="0.35">
      <c r="A142" s="22" t="s">
        <v>147</v>
      </c>
      <c r="B142" s="20" t="s">
        <v>7</v>
      </c>
      <c r="C142" s="20" t="s">
        <v>7</v>
      </c>
      <c r="D142" s="20" t="s">
        <v>7</v>
      </c>
      <c r="E142" s="20" t="s">
        <v>7</v>
      </c>
      <c r="F142" s="20" t="s">
        <v>7</v>
      </c>
      <c r="G142" s="20" t="s">
        <v>7</v>
      </c>
      <c r="H142" s="20" t="s">
        <v>7</v>
      </c>
    </row>
    <row r="143" spans="1:8" x14ac:dyDescent="0.35">
      <c r="A143" s="10" t="str">
        <f>'[1]18-20FT'!A154</f>
        <v>UVA</v>
      </c>
      <c r="B143" s="11">
        <v>2408</v>
      </c>
      <c r="C143" s="12">
        <v>717.52</v>
      </c>
      <c r="D143" s="12">
        <v>1690.48</v>
      </c>
      <c r="E143" s="12">
        <v>0</v>
      </c>
      <c r="F143" s="14">
        <f t="shared" si="2"/>
        <v>2408</v>
      </c>
      <c r="G143" s="15">
        <v>879</v>
      </c>
      <c r="H143" s="16" t="s">
        <v>9</v>
      </c>
    </row>
    <row r="144" spans="1:8" x14ac:dyDescent="0.35">
      <c r="A144" s="10" t="str">
        <f>'[1]18-20FT'!A155</f>
        <v>DEPT. OF CORRECTIONS</v>
      </c>
      <c r="B144" s="11">
        <v>99042</v>
      </c>
      <c r="C144" s="12">
        <v>29511.919999999998</v>
      </c>
      <c r="D144" s="12">
        <v>69530.080000000002</v>
      </c>
      <c r="E144" s="12">
        <v>0</v>
      </c>
      <c r="F144" s="14">
        <f t="shared" si="2"/>
        <v>99042</v>
      </c>
      <c r="G144" s="15">
        <v>930</v>
      </c>
      <c r="H144" s="16" t="s">
        <v>9</v>
      </c>
    </row>
    <row r="145" spans="1:8" x14ac:dyDescent="0.35">
      <c r="A145" s="10" t="str">
        <f>'[1]18-20FT'!A156</f>
        <v>DEPT. OF JUVENILE JUSTICE</v>
      </c>
      <c r="B145" s="11">
        <v>172563</v>
      </c>
      <c r="C145" s="12">
        <v>51419.25</v>
      </c>
      <c r="D145" s="12">
        <v>121143.75</v>
      </c>
      <c r="E145" s="12">
        <v>0</v>
      </c>
      <c r="F145" s="14">
        <f t="shared" si="2"/>
        <v>172563</v>
      </c>
      <c r="G145" s="15">
        <v>917</v>
      </c>
      <c r="H145" s="16" t="s">
        <v>9</v>
      </c>
    </row>
    <row r="146" spans="1:8" x14ac:dyDescent="0.35">
      <c r="A146" s="10" t="str">
        <f>'[1]18-20FT'!A164</f>
        <v>VA TREATMENT CENTER</v>
      </c>
      <c r="B146" s="11">
        <v>15045</v>
      </c>
      <c r="C146" s="12">
        <v>4483.0200000000004</v>
      </c>
      <c r="D146" s="12">
        <v>10561.98</v>
      </c>
      <c r="E146" s="12">
        <v>0</v>
      </c>
      <c r="F146" s="14">
        <f t="shared" si="2"/>
        <v>15045</v>
      </c>
      <c r="G146" s="15">
        <v>123</v>
      </c>
      <c r="H146" s="16" t="s">
        <v>148</v>
      </c>
    </row>
    <row r="147" spans="1:8" ht="18.5" x14ac:dyDescent="0.35">
      <c r="A147" s="10" t="s">
        <v>149</v>
      </c>
      <c r="B147" s="23">
        <v>0</v>
      </c>
      <c r="C147" s="24">
        <v>0</v>
      </c>
      <c r="D147" s="24">
        <v>0</v>
      </c>
      <c r="E147" s="24">
        <v>0</v>
      </c>
      <c r="F147" s="24">
        <v>0</v>
      </c>
      <c r="G147" s="25">
        <v>126</v>
      </c>
      <c r="H147" s="25" t="s">
        <v>146</v>
      </c>
    </row>
    <row r="148" spans="1:8" x14ac:dyDescent="0.35">
      <c r="A148" s="26" t="s">
        <v>150</v>
      </c>
      <c r="B148" s="20" t="s">
        <v>7</v>
      </c>
      <c r="C148" s="20" t="s">
        <v>7</v>
      </c>
      <c r="D148" s="20" t="s">
        <v>7</v>
      </c>
      <c r="E148" s="20" t="s">
        <v>7</v>
      </c>
      <c r="F148" s="20" t="s">
        <v>7</v>
      </c>
      <c r="G148" s="20" t="s">
        <v>7</v>
      </c>
      <c r="H148" s="20" t="s">
        <v>7</v>
      </c>
    </row>
    <row r="149" spans="1:8" x14ac:dyDescent="0.35">
      <c r="A149" s="8" t="s">
        <v>151</v>
      </c>
      <c r="B149" s="27">
        <f>SUM(B5:B147)</f>
        <v>288828088</v>
      </c>
      <c r="C149" s="13">
        <f>SUM(C5:C147)</f>
        <v>86063196.778240308</v>
      </c>
      <c r="D149" s="28">
        <f>SUM(D5:D147)</f>
        <v>202764891.22175956</v>
      </c>
      <c r="E149" s="28">
        <f>SUM(E5:E147)</f>
        <v>16965194.099999998</v>
      </c>
      <c r="F149" s="28">
        <f>SUM(F5:F147)</f>
        <v>271862893.89999998</v>
      </c>
      <c r="G149" s="29"/>
      <c r="H149" s="30"/>
    </row>
    <row r="150" spans="1:8" ht="21" customHeight="1" x14ac:dyDescent="0.35">
      <c r="A150" s="65" t="s">
        <v>187</v>
      </c>
      <c r="B150" s="31"/>
      <c r="C150" s="32"/>
      <c r="D150" s="33"/>
      <c r="E150" s="33"/>
      <c r="F150" s="33"/>
      <c r="G150" s="33"/>
    </row>
    <row r="151" spans="1:8" x14ac:dyDescent="0.35">
      <c r="A151" s="66" t="s">
        <v>188</v>
      </c>
      <c r="B151" s="31"/>
      <c r="C151" s="32"/>
      <c r="D151" s="33"/>
      <c r="E151" s="33"/>
      <c r="F151" s="33"/>
      <c r="G151" s="33"/>
    </row>
    <row r="152" spans="1:8" x14ac:dyDescent="0.35">
      <c r="A152" s="67" t="s">
        <v>189</v>
      </c>
      <c r="B152" s="31"/>
      <c r="C152" s="32"/>
      <c r="D152" s="33"/>
      <c r="E152" s="33"/>
      <c r="F152" s="33"/>
      <c r="G152" s="33"/>
    </row>
    <row r="153" spans="1:8" x14ac:dyDescent="0.35">
      <c r="B153" s="35"/>
      <c r="C153" s="33"/>
      <c r="D153" s="33"/>
      <c r="E153" s="33"/>
      <c r="F153" s="33"/>
      <c r="G153" s="33"/>
    </row>
    <row r="154" spans="1:8" s="42" customFormat="1" ht="33.5" x14ac:dyDescent="0.35">
      <c r="A154" s="36" t="s">
        <v>0</v>
      </c>
      <c r="B154" s="37" t="s">
        <v>152</v>
      </c>
      <c r="C154" s="38" t="s">
        <v>182</v>
      </c>
      <c r="D154" s="39" t="s">
        <v>183</v>
      </c>
      <c r="E154" s="39" t="s">
        <v>153</v>
      </c>
      <c r="F154" s="39" t="s">
        <v>154</v>
      </c>
      <c r="G154" s="40" t="s">
        <v>155</v>
      </c>
      <c r="H154" s="41" t="s">
        <v>156</v>
      </c>
    </row>
    <row r="155" spans="1:8" s="42" customFormat="1" x14ac:dyDescent="0.35">
      <c r="A155" s="43" t="s">
        <v>157</v>
      </c>
      <c r="B155" s="44" t="s">
        <v>7</v>
      </c>
      <c r="C155" s="44" t="s">
        <v>7</v>
      </c>
      <c r="D155" s="44" t="s">
        <v>7</v>
      </c>
      <c r="E155" s="45">
        <v>512612.69999999995</v>
      </c>
      <c r="F155" s="44" t="s">
        <v>7</v>
      </c>
      <c r="G155" s="46" t="s">
        <v>10</v>
      </c>
      <c r="H155" s="47" t="s">
        <v>158</v>
      </c>
    </row>
    <row r="156" spans="1:8" s="42" customFormat="1" x14ac:dyDescent="0.35">
      <c r="A156" s="48" t="s">
        <v>159</v>
      </c>
      <c r="B156" s="49" t="s">
        <v>7</v>
      </c>
      <c r="C156" s="49" t="s">
        <v>7</v>
      </c>
      <c r="D156" s="49" t="s">
        <v>7</v>
      </c>
      <c r="E156" s="50">
        <v>584496.15</v>
      </c>
      <c r="F156" s="49" t="s">
        <v>7</v>
      </c>
      <c r="G156" s="51" t="s">
        <v>105</v>
      </c>
      <c r="H156" s="47" t="s">
        <v>158</v>
      </c>
    </row>
    <row r="157" spans="1:8" s="42" customFormat="1" x14ac:dyDescent="0.35">
      <c r="A157" s="48" t="s">
        <v>160</v>
      </c>
      <c r="B157" s="44" t="s">
        <v>7</v>
      </c>
      <c r="C157" s="44" t="s">
        <v>7</v>
      </c>
      <c r="D157" s="44" t="s">
        <v>7</v>
      </c>
      <c r="E157" s="52">
        <v>75636.149999999994</v>
      </c>
      <c r="F157" s="44" t="s">
        <v>7</v>
      </c>
      <c r="G157" s="51" t="s">
        <v>22</v>
      </c>
      <c r="H157" s="47" t="s">
        <v>158</v>
      </c>
    </row>
    <row r="158" spans="1:8" s="42" customFormat="1" x14ac:dyDescent="0.35">
      <c r="A158" s="53" t="s">
        <v>161</v>
      </c>
      <c r="B158" s="49" t="s">
        <v>7</v>
      </c>
      <c r="C158" s="49" t="s">
        <v>7</v>
      </c>
      <c r="D158" s="49" t="s">
        <v>7</v>
      </c>
      <c r="E158" s="54">
        <v>23033.55</v>
      </c>
      <c r="F158" s="49" t="s">
        <v>7</v>
      </c>
      <c r="G158" s="55" t="s">
        <v>143</v>
      </c>
      <c r="H158" s="47" t="s">
        <v>158</v>
      </c>
    </row>
    <row r="159" spans="1:8" s="42" customFormat="1" x14ac:dyDescent="0.35">
      <c r="A159" s="48" t="s">
        <v>162</v>
      </c>
      <c r="B159" s="44" t="s">
        <v>7</v>
      </c>
      <c r="C159" s="44" t="s">
        <v>7</v>
      </c>
      <c r="D159" s="44" t="s">
        <v>7</v>
      </c>
      <c r="E159" s="52">
        <v>244276.05</v>
      </c>
      <c r="F159" s="44" t="s">
        <v>7</v>
      </c>
      <c r="G159" s="56" t="s">
        <v>163</v>
      </c>
      <c r="H159" s="47" t="s">
        <v>158</v>
      </c>
    </row>
    <row r="160" spans="1:8" s="42" customFormat="1" x14ac:dyDescent="0.35">
      <c r="A160" s="57" t="s">
        <v>164</v>
      </c>
      <c r="B160" s="49" t="s">
        <v>7</v>
      </c>
      <c r="C160" s="49" t="s">
        <v>7</v>
      </c>
      <c r="D160" s="49" t="s">
        <v>7</v>
      </c>
      <c r="E160" s="50">
        <v>6043485.8999999994</v>
      </c>
      <c r="F160" s="49" t="s">
        <v>7</v>
      </c>
      <c r="G160" s="56" t="s">
        <v>38</v>
      </c>
      <c r="H160" s="47" t="s">
        <v>158</v>
      </c>
    </row>
    <row r="161" spans="1:8" s="42" customFormat="1" x14ac:dyDescent="0.35">
      <c r="A161" s="48" t="s">
        <v>165</v>
      </c>
      <c r="B161" s="44" t="s">
        <v>7</v>
      </c>
      <c r="C161" s="44" t="s">
        <v>7</v>
      </c>
      <c r="D161" s="44" t="s">
        <v>7</v>
      </c>
      <c r="E161" s="52">
        <v>60423</v>
      </c>
      <c r="F161" s="44" t="s">
        <v>7</v>
      </c>
      <c r="G161" s="56" t="s">
        <v>115</v>
      </c>
      <c r="H161" s="47" t="s">
        <v>158</v>
      </c>
    </row>
    <row r="162" spans="1:8" s="42" customFormat="1" x14ac:dyDescent="0.35">
      <c r="A162" s="48" t="s">
        <v>166</v>
      </c>
      <c r="B162" s="58" t="s">
        <v>7</v>
      </c>
      <c r="C162" s="58" t="s">
        <v>7</v>
      </c>
      <c r="D162" s="58" t="s">
        <v>7</v>
      </c>
      <c r="E162" s="52">
        <v>98970.75</v>
      </c>
      <c r="F162" s="58" t="s">
        <v>7</v>
      </c>
      <c r="G162" s="56" t="s">
        <v>49</v>
      </c>
      <c r="H162" s="47" t="s">
        <v>158</v>
      </c>
    </row>
    <row r="163" spans="1:8" s="42" customFormat="1" x14ac:dyDescent="0.35">
      <c r="A163" s="57" t="s">
        <v>167</v>
      </c>
      <c r="B163" s="44" t="s">
        <v>7</v>
      </c>
      <c r="C163" s="44" t="s">
        <v>7</v>
      </c>
      <c r="D163" s="44" t="s">
        <v>7</v>
      </c>
      <c r="E163" s="54">
        <v>707773.79999999993</v>
      </c>
      <c r="F163" s="44" t="s">
        <v>7</v>
      </c>
      <c r="G163" s="56" t="s">
        <v>118</v>
      </c>
      <c r="H163" s="47" t="s">
        <v>158</v>
      </c>
    </row>
    <row r="164" spans="1:8" s="42" customFormat="1" x14ac:dyDescent="0.35">
      <c r="A164" s="48" t="s">
        <v>168</v>
      </c>
      <c r="B164" s="49" t="s">
        <v>7</v>
      </c>
      <c r="C164" s="49" t="s">
        <v>7</v>
      </c>
      <c r="D164" s="49" t="s">
        <v>7</v>
      </c>
      <c r="E164" s="52">
        <v>1677835.8</v>
      </c>
      <c r="F164" s="49" t="s">
        <v>7</v>
      </c>
      <c r="G164" s="56" t="s">
        <v>52</v>
      </c>
      <c r="H164" s="47" t="s">
        <v>158</v>
      </c>
    </row>
    <row r="165" spans="1:8" s="42" customFormat="1" x14ac:dyDescent="0.35">
      <c r="A165" s="48" t="s">
        <v>169</v>
      </c>
      <c r="B165" s="44" t="s">
        <v>7</v>
      </c>
      <c r="C165" s="44" t="s">
        <v>7</v>
      </c>
      <c r="D165" s="44" t="s">
        <v>7</v>
      </c>
      <c r="E165" s="52">
        <v>388096.95</v>
      </c>
      <c r="F165" s="44" t="s">
        <v>7</v>
      </c>
      <c r="G165" s="56" t="s">
        <v>122</v>
      </c>
      <c r="H165" s="47" t="s">
        <v>158</v>
      </c>
    </row>
    <row r="166" spans="1:8" s="42" customFormat="1" x14ac:dyDescent="0.35">
      <c r="A166" s="53" t="s">
        <v>170</v>
      </c>
      <c r="B166" s="49" t="s">
        <v>7</v>
      </c>
      <c r="C166" s="49" t="s">
        <v>7</v>
      </c>
      <c r="D166" s="49" t="s">
        <v>7</v>
      </c>
      <c r="E166" s="54">
        <v>257647.5</v>
      </c>
      <c r="F166" s="49" t="s">
        <v>7</v>
      </c>
      <c r="G166" s="56" t="s">
        <v>123</v>
      </c>
      <c r="H166" s="47" t="s">
        <v>158</v>
      </c>
    </row>
    <row r="167" spans="1:8" s="42" customFormat="1" x14ac:dyDescent="0.35">
      <c r="A167" s="53" t="s">
        <v>171</v>
      </c>
      <c r="B167" s="44" t="s">
        <v>7</v>
      </c>
      <c r="C167" s="44" t="s">
        <v>7</v>
      </c>
      <c r="D167" s="44" t="s">
        <v>7</v>
      </c>
      <c r="E167" s="54">
        <v>107888.55</v>
      </c>
      <c r="F167" s="44" t="s">
        <v>7</v>
      </c>
      <c r="G167" s="56" t="s">
        <v>124</v>
      </c>
      <c r="H167" s="47" t="s">
        <v>158</v>
      </c>
    </row>
    <row r="168" spans="1:8" s="42" customFormat="1" x14ac:dyDescent="0.35">
      <c r="A168" s="48" t="s">
        <v>172</v>
      </c>
      <c r="B168" s="49" t="s">
        <v>7</v>
      </c>
      <c r="C168" s="49" t="s">
        <v>7</v>
      </c>
      <c r="D168" s="49" t="s">
        <v>7</v>
      </c>
      <c r="E168" s="52">
        <v>161766.75</v>
      </c>
      <c r="F168" s="49" t="s">
        <v>7</v>
      </c>
      <c r="G168" s="56" t="s">
        <v>66</v>
      </c>
      <c r="H168" s="47" t="s">
        <v>158</v>
      </c>
    </row>
    <row r="169" spans="1:8" s="42" customFormat="1" x14ac:dyDescent="0.35">
      <c r="A169" s="48" t="s">
        <v>173</v>
      </c>
      <c r="B169" s="44" t="s">
        <v>7</v>
      </c>
      <c r="C169" s="44" t="s">
        <v>7</v>
      </c>
      <c r="D169" s="44" t="s">
        <v>7</v>
      </c>
      <c r="E169" s="52">
        <v>1196562.45</v>
      </c>
      <c r="F169" s="44" t="s">
        <v>7</v>
      </c>
      <c r="G169" s="56" t="s">
        <v>127</v>
      </c>
      <c r="H169" s="47" t="s">
        <v>158</v>
      </c>
    </row>
    <row r="170" spans="1:8" s="42" customFormat="1" x14ac:dyDescent="0.35">
      <c r="A170" s="59" t="s">
        <v>174</v>
      </c>
      <c r="B170" s="49" t="s">
        <v>7</v>
      </c>
      <c r="C170" s="49" t="s">
        <v>7</v>
      </c>
      <c r="D170" s="49" t="s">
        <v>7</v>
      </c>
      <c r="E170" s="52">
        <v>172431.44999999998</v>
      </c>
      <c r="F170" s="49" t="s">
        <v>7</v>
      </c>
      <c r="G170" s="56" t="s">
        <v>74</v>
      </c>
      <c r="H170" s="47" t="s">
        <v>158</v>
      </c>
    </row>
    <row r="171" spans="1:8" s="42" customFormat="1" x14ac:dyDescent="0.35">
      <c r="A171" s="48" t="s">
        <v>175</v>
      </c>
      <c r="B171" s="44" t="s">
        <v>7</v>
      </c>
      <c r="C171" s="44" t="s">
        <v>7</v>
      </c>
      <c r="D171" s="44" t="s">
        <v>7</v>
      </c>
      <c r="E171" s="52">
        <v>185604.15</v>
      </c>
      <c r="F171" s="44" t="s">
        <v>7</v>
      </c>
      <c r="G171" s="56" t="s">
        <v>129</v>
      </c>
      <c r="H171" s="47" t="s">
        <v>158</v>
      </c>
    </row>
    <row r="172" spans="1:8" s="42" customFormat="1" x14ac:dyDescent="0.35">
      <c r="A172" s="57" t="s">
        <v>176</v>
      </c>
      <c r="B172" s="49" t="s">
        <v>7</v>
      </c>
      <c r="C172" s="49" t="s">
        <v>7</v>
      </c>
      <c r="D172" s="49" t="s">
        <v>7</v>
      </c>
      <c r="E172" s="54">
        <v>2649878.6999999997</v>
      </c>
      <c r="F172" s="49" t="s">
        <v>7</v>
      </c>
      <c r="G172" s="56" t="s">
        <v>81</v>
      </c>
      <c r="H172" s="47" t="s">
        <v>158</v>
      </c>
    </row>
    <row r="173" spans="1:8" s="42" customFormat="1" x14ac:dyDescent="0.35">
      <c r="A173" s="48" t="s">
        <v>177</v>
      </c>
      <c r="B173" s="44" t="s">
        <v>7</v>
      </c>
      <c r="C173" s="44" t="s">
        <v>7</v>
      </c>
      <c r="D173" s="44" t="s">
        <v>7</v>
      </c>
      <c r="E173" s="52">
        <v>971803.04999999993</v>
      </c>
      <c r="F173" s="44" t="s">
        <v>7</v>
      </c>
      <c r="G173" s="56" t="s">
        <v>133</v>
      </c>
      <c r="H173" s="47" t="s">
        <v>158</v>
      </c>
    </row>
    <row r="174" spans="1:8" s="42" customFormat="1" x14ac:dyDescent="0.35">
      <c r="A174" s="57" t="s">
        <v>178</v>
      </c>
      <c r="B174" s="49" t="s">
        <v>7</v>
      </c>
      <c r="C174" s="49" t="s">
        <v>7</v>
      </c>
      <c r="D174" s="49" t="s">
        <v>7</v>
      </c>
      <c r="E174" s="54">
        <v>617244.75</v>
      </c>
      <c r="F174" s="49" t="s">
        <v>7</v>
      </c>
      <c r="G174" s="56" t="s">
        <v>134</v>
      </c>
      <c r="H174" s="47" t="s">
        <v>158</v>
      </c>
    </row>
    <row r="175" spans="1:8" s="42" customFormat="1" x14ac:dyDescent="0.35">
      <c r="A175" s="57" t="s">
        <v>179</v>
      </c>
      <c r="B175" s="44" t="s">
        <v>7</v>
      </c>
      <c r="C175" s="44" t="s">
        <v>7</v>
      </c>
      <c r="D175" s="44" t="s">
        <v>7</v>
      </c>
      <c r="E175" s="54">
        <v>63167.549999999996</v>
      </c>
      <c r="F175" s="44" t="s">
        <v>7</v>
      </c>
      <c r="G175" s="56" t="s">
        <v>100</v>
      </c>
      <c r="H175" s="47" t="s">
        <v>158</v>
      </c>
    </row>
    <row r="176" spans="1:8" s="42" customFormat="1" x14ac:dyDescent="0.35">
      <c r="A176" s="57" t="s">
        <v>180</v>
      </c>
      <c r="B176" s="49" t="s">
        <v>7</v>
      </c>
      <c r="C176" s="49" t="s">
        <v>7</v>
      </c>
      <c r="D176" s="49" t="s">
        <v>7</v>
      </c>
      <c r="E176" s="54">
        <v>164558.39999999999</v>
      </c>
      <c r="F176" s="49" t="s">
        <v>7</v>
      </c>
      <c r="G176" s="60" t="s">
        <v>141</v>
      </c>
      <c r="H176" s="47" t="s">
        <v>158</v>
      </c>
    </row>
    <row r="177" spans="1:8" s="42" customFormat="1" ht="30.5" x14ac:dyDescent="0.35">
      <c r="A177" s="61" t="s">
        <v>181</v>
      </c>
      <c r="B177" s="62" t="s">
        <v>7</v>
      </c>
      <c r="C177" s="62" t="s">
        <v>7</v>
      </c>
      <c r="D177" s="62" t="s">
        <v>7</v>
      </c>
      <c r="E177" s="63">
        <f>SUBTOTAL(109,E155:E176)</f>
        <v>16965194.099999998</v>
      </c>
      <c r="F177" s="62" t="s">
        <v>7</v>
      </c>
      <c r="G177" s="62" t="s">
        <v>7</v>
      </c>
      <c r="H177" s="62" t="s">
        <v>7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B 611 Final Allocations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2022-2023 PART B, Section 611, Flow-Through Subgrant Awards (CFDA #84.027A</dc:title>
  <dc:creator>VITA Program</dc:creator>
  <cp:lastModifiedBy>VITA Program</cp:lastModifiedBy>
  <cp:lastPrinted>2022-07-20T20:16:23Z</cp:lastPrinted>
  <dcterms:created xsi:type="dcterms:W3CDTF">2022-07-13T18:30:48Z</dcterms:created>
  <dcterms:modified xsi:type="dcterms:W3CDTF">2022-07-21T13:28:27Z</dcterms:modified>
</cp:coreProperties>
</file>